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nathan.contreras\Documents\00.- Contabilidad\2026\12.- IF y CP\02 TR\05.- SIRET\"/>
    </mc:Choice>
  </mc:AlternateContent>
  <bookViews>
    <workbookView xWindow="0" yWindow="0" windowWidth="23040" windowHeight="9252" tabRatio="782"/>
  </bookViews>
  <sheets>
    <sheet name="Notas de Disciplina Financiera" sheetId="2" r:id="rId1"/>
    <sheet name="NDF-01" sheetId="10" r:id="rId2"/>
    <sheet name="NDF-02" sheetId="11" r:id="rId3"/>
    <sheet name="NDF-03" sheetId="12" r:id="rId4"/>
    <sheet name="NDF-04" sheetId="7" r:id="rId5"/>
    <sheet name="NDF-05" sheetId="8" r:id="rId6"/>
    <sheet name="NDF-06" sheetId="9" r:id="rId7"/>
  </sheets>
  <externalReferences>
    <externalReference r:id="rId8"/>
  </externalReferences>
  <definedNames>
    <definedName name="_xlnm.Print_Titles" localSheetId="1">'NDF-01'!$1:$5</definedName>
    <definedName name="_xlnm.Print_Titles" localSheetId="2">'NDF-02'!$1:$12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2" l="1"/>
  <c r="B1" i="12"/>
  <c r="B3" i="11"/>
  <c r="B1" i="11"/>
  <c r="B3" i="10"/>
  <c r="B1" i="10"/>
  <c r="B6" i="12"/>
  <c r="F1" i="12"/>
  <c r="F2" i="12"/>
  <c r="F3" i="12"/>
  <c r="D11" i="12"/>
  <c r="E11" i="12"/>
  <c r="E31" i="12" s="1"/>
  <c r="F11" i="12"/>
  <c r="F31" i="12" s="1"/>
  <c r="D21" i="12"/>
  <c r="E21" i="12"/>
  <c r="F21" i="12"/>
  <c r="D31" i="12"/>
  <c r="F1" i="11"/>
  <c r="F2" i="11"/>
  <c r="F3" i="11"/>
  <c r="B6" i="11"/>
  <c r="B9" i="11"/>
  <c r="C13" i="11"/>
  <c r="D13" i="11"/>
  <c r="E13" i="11"/>
  <c r="C14" i="11"/>
  <c r="D14" i="11"/>
  <c r="E14" i="11"/>
  <c r="F14" i="11"/>
  <c r="F13" i="11" s="1"/>
  <c r="G14" i="11"/>
  <c r="G13" i="11" s="1"/>
  <c r="H15" i="11"/>
  <c r="I15" i="11" s="1"/>
  <c r="I14" i="11" s="1"/>
  <c r="H16" i="11"/>
  <c r="I16" i="11"/>
  <c r="H17" i="11"/>
  <c r="I17" i="11"/>
  <c r="H18" i="11"/>
  <c r="I18" i="11"/>
  <c r="H19" i="11"/>
  <c r="I19" i="11"/>
  <c r="H20" i="11"/>
  <c r="I20" i="11"/>
  <c r="H21" i="11"/>
  <c r="I21" i="11" s="1"/>
  <c r="C22" i="11"/>
  <c r="D22" i="11"/>
  <c r="E22" i="11"/>
  <c r="F22" i="11"/>
  <c r="G22" i="11"/>
  <c r="H23" i="11"/>
  <c r="H22" i="11" s="1"/>
  <c r="I23" i="11"/>
  <c r="I22" i="11" s="1"/>
  <c r="H24" i="11"/>
  <c r="I24" i="11"/>
  <c r="H25" i="11"/>
  <c r="I25" i="11"/>
  <c r="H26" i="11"/>
  <c r="I26" i="11"/>
  <c r="H27" i="11"/>
  <c r="I27" i="11"/>
  <c r="H28" i="11"/>
  <c r="I28" i="11"/>
  <c r="H29" i="11"/>
  <c r="I29" i="11"/>
  <c r="H30" i="11"/>
  <c r="I30" i="11"/>
  <c r="H31" i="11"/>
  <c r="I31" i="11"/>
  <c r="C32" i="11"/>
  <c r="D32" i="11"/>
  <c r="E32" i="11"/>
  <c r="F32" i="11"/>
  <c r="G32" i="11"/>
  <c r="H33" i="11"/>
  <c r="H32" i="11" s="1"/>
  <c r="I33" i="11"/>
  <c r="H34" i="11"/>
  <c r="I34" i="11" s="1"/>
  <c r="H35" i="11"/>
  <c r="I35" i="11"/>
  <c r="H36" i="11"/>
  <c r="I36" i="11"/>
  <c r="H37" i="11"/>
  <c r="I37" i="11"/>
  <c r="H38" i="11"/>
  <c r="I38" i="11"/>
  <c r="H39" i="11"/>
  <c r="I39" i="11"/>
  <c r="H40" i="11"/>
  <c r="I40" i="11" s="1"/>
  <c r="H41" i="11"/>
  <c r="I41" i="11"/>
  <c r="C42" i="11"/>
  <c r="D42" i="11"/>
  <c r="E42" i="11"/>
  <c r="F42" i="11"/>
  <c r="G42" i="11"/>
  <c r="H43" i="11"/>
  <c r="H42" i="11" s="1"/>
  <c r="I43" i="11"/>
  <c r="I42" i="11" s="1"/>
  <c r="H44" i="11"/>
  <c r="I44" i="11"/>
  <c r="H45" i="11"/>
  <c r="I45" i="11"/>
  <c r="H46" i="11"/>
  <c r="I46" i="11"/>
  <c r="H47" i="11"/>
  <c r="I47" i="11"/>
  <c r="H48" i="11"/>
  <c r="I48" i="11"/>
  <c r="H49" i="11"/>
  <c r="I49" i="11"/>
  <c r="H50" i="11"/>
  <c r="I50" i="11"/>
  <c r="H51" i="11"/>
  <c r="I51" i="11"/>
  <c r="C52" i="11"/>
  <c r="D52" i="11"/>
  <c r="E52" i="11"/>
  <c r="F52" i="11"/>
  <c r="G52" i="11"/>
  <c r="H53" i="11"/>
  <c r="I53" i="11" s="1"/>
  <c r="I52" i="11" s="1"/>
  <c r="H54" i="11"/>
  <c r="I54" i="11"/>
  <c r="H55" i="11"/>
  <c r="I55" i="11"/>
  <c r="H56" i="11"/>
  <c r="I56" i="11"/>
  <c r="H57" i="11"/>
  <c r="I57" i="11"/>
  <c r="H58" i="11"/>
  <c r="I58" i="11"/>
  <c r="H59" i="11"/>
  <c r="I59" i="11" s="1"/>
  <c r="H60" i="11"/>
  <c r="I60" i="11"/>
  <c r="H61" i="11"/>
  <c r="I61" i="11"/>
  <c r="C62" i="11"/>
  <c r="D62" i="11"/>
  <c r="E62" i="11"/>
  <c r="F62" i="11"/>
  <c r="G62" i="11"/>
  <c r="H62" i="11"/>
  <c r="I62" i="11"/>
  <c r="H63" i="11"/>
  <c r="I63" i="11"/>
  <c r="H64" i="11"/>
  <c r="I64" i="11"/>
  <c r="H65" i="11"/>
  <c r="I65" i="11"/>
  <c r="C66" i="11"/>
  <c r="D66" i="11"/>
  <c r="E66" i="11"/>
  <c r="F66" i="11"/>
  <c r="G66" i="11"/>
  <c r="H67" i="11"/>
  <c r="I67" i="11"/>
  <c r="H68" i="11"/>
  <c r="I68" i="11"/>
  <c r="H69" i="11"/>
  <c r="I69" i="11"/>
  <c r="H70" i="11"/>
  <c r="I70" i="11"/>
  <c r="H71" i="11"/>
  <c r="I71" i="11"/>
  <c r="H72" i="11"/>
  <c r="I72" i="11" s="1"/>
  <c r="D73" i="11"/>
  <c r="H73" i="11"/>
  <c r="I73" i="11"/>
  <c r="C74" i="11"/>
  <c r="D74" i="11"/>
  <c r="E74" i="11"/>
  <c r="F74" i="11"/>
  <c r="G74" i="11"/>
  <c r="H75" i="11"/>
  <c r="I75" i="11" s="1"/>
  <c r="I74" i="11" s="1"/>
  <c r="H76" i="11"/>
  <c r="I76" i="11"/>
  <c r="H77" i="11"/>
  <c r="I77" i="11"/>
  <c r="C78" i="11"/>
  <c r="D78" i="11"/>
  <c r="E78" i="11"/>
  <c r="F78" i="11"/>
  <c r="G78" i="11"/>
  <c r="H79" i="11"/>
  <c r="I79" i="11"/>
  <c r="H80" i="11"/>
  <c r="I80" i="11"/>
  <c r="H81" i="11"/>
  <c r="I81" i="11"/>
  <c r="H82" i="11"/>
  <c r="I82" i="11"/>
  <c r="H83" i="11"/>
  <c r="I83" i="11"/>
  <c r="H84" i="11"/>
  <c r="H78" i="11" s="1"/>
  <c r="I84" i="11"/>
  <c r="I78" i="11" s="1"/>
  <c r="H85" i="11"/>
  <c r="I85" i="11"/>
  <c r="C88" i="11"/>
  <c r="C87" i="11" s="1"/>
  <c r="C161" i="11" s="1"/>
  <c r="D88" i="11"/>
  <c r="D87" i="11" s="1"/>
  <c r="D161" i="11" s="1"/>
  <c r="E88" i="11"/>
  <c r="E87" i="11" s="1"/>
  <c r="E161" i="11" s="1"/>
  <c r="F88" i="11"/>
  <c r="G88" i="11"/>
  <c r="H89" i="11"/>
  <c r="H88" i="11" s="1"/>
  <c r="I89" i="11"/>
  <c r="I88" i="11" s="1"/>
  <c r="H90" i="11"/>
  <c r="I90" i="11"/>
  <c r="H91" i="11"/>
  <c r="I91" i="11"/>
  <c r="H92" i="11"/>
  <c r="I92" i="11"/>
  <c r="H93" i="11"/>
  <c r="I93" i="11"/>
  <c r="H94" i="11"/>
  <c r="I94" i="11"/>
  <c r="H95" i="11"/>
  <c r="I95" i="11"/>
  <c r="C96" i="11"/>
  <c r="D96" i="11"/>
  <c r="E96" i="11"/>
  <c r="F96" i="11"/>
  <c r="F87" i="11" s="1"/>
  <c r="F161" i="11" s="1"/>
  <c r="G96" i="11"/>
  <c r="G87" i="11" s="1"/>
  <c r="G161" i="11" s="1"/>
  <c r="H97" i="11"/>
  <c r="I97" i="11"/>
  <c r="I96" i="11" s="1"/>
  <c r="H98" i="11"/>
  <c r="I98" i="11"/>
  <c r="H99" i="11"/>
  <c r="I99" i="11"/>
  <c r="H100" i="11"/>
  <c r="I100" i="11"/>
  <c r="H101" i="11"/>
  <c r="I101" i="11"/>
  <c r="H102" i="11"/>
  <c r="I102" i="11" s="1"/>
  <c r="D103" i="11"/>
  <c r="H103" i="11"/>
  <c r="I103" i="11"/>
  <c r="H104" i="11"/>
  <c r="I104" i="11"/>
  <c r="H105" i="11"/>
  <c r="I105" i="11"/>
  <c r="C106" i="11"/>
  <c r="D106" i="11"/>
  <c r="E106" i="11"/>
  <c r="F106" i="11"/>
  <c r="G106" i="11"/>
  <c r="H107" i="11"/>
  <c r="H106" i="11" s="1"/>
  <c r="I107" i="11"/>
  <c r="I106" i="11" s="1"/>
  <c r="H108" i="11"/>
  <c r="I108" i="11"/>
  <c r="H109" i="11"/>
  <c r="I109" i="11"/>
  <c r="H110" i="11"/>
  <c r="I110" i="11"/>
  <c r="H111" i="11"/>
  <c r="I111" i="11" s="1"/>
  <c r="H112" i="11"/>
  <c r="I112" i="11"/>
  <c r="H113" i="11"/>
  <c r="I113" i="11"/>
  <c r="H114" i="11"/>
  <c r="I114" i="11"/>
  <c r="H115" i="11"/>
  <c r="I115" i="11"/>
  <c r="C116" i="11"/>
  <c r="D116" i="11"/>
  <c r="E116" i="11"/>
  <c r="F116" i="11"/>
  <c r="G116" i="11"/>
  <c r="H117" i="11"/>
  <c r="H116" i="11" s="1"/>
  <c r="I117" i="11"/>
  <c r="I116" i="11" s="1"/>
  <c r="H118" i="11"/>
  <c r="I118" i="11"/>
  <c r="H119" i="11"/>
  <c r="I119" i="11"/>
  <c r="H120" i="11"/>
  <c r="I120" i="11"/>
  <c r="H121" i="11"/>
  <c r="I121" i="11"/>
  <c r="H122" i="11"/>
  <c r="I122" i="11"/>
  <c r="H123" i="11"/>
  <c r="I123" i="11"/>
  <c r="H124" i="11"/>
  <c r="I124" i="11"/>
  <c r="H125" i="11"/>
  <c r="I125" i="11"/>
  <c r="C126" i="11"/>
  <c r="D126" i="11"/>
  <c r="E126" i="11"/>
  <c r="F126" i="11"/>
  <c r="G126" i="11"/>
  <c r="H127" i="11"/>
  <c r="H126" i="11" s="1"/>
  <c r="I127" i="11"/>
  <c r="H128" i="11"/>
  <c r="I128" i="11"/>
  <c r="H129" i="11"/>
  <c r="I129" i="11"/>
  <c r="H130" i="11"/>
  <c r="I130" i="11" s="1"/>
  <c r="H131" i="11"/>
  <c r="I131" i="11"/>
  <c r="H132" i="11"/>
  <c r="I132" i="11"/>
  <c r="H133" i="11"/>
  <c r="I133" i="11"/>
  <c r="H134" i="11"/>
  <c r="I134" i="11"/>
  <c r="H135" i="11"/>
  <c r="I135" i="11"/>
  <c r="C136" i="11"/>
  <c r="D136" i="11"/>
  <c r="E136" i="11"/>
  <c r="F136" i="11"/>
  <c r="G136" i="11"/>
  <c r="H137" i="11"/>
  <c r="H136" i="11" s="1"/>
  <c r="I137" i="11"/>
  <c r="I136" i="11" s="1"/>
  <c r="H138" i="11"/>
  <c r="I138" i="11"/>
  <c r="H139" i="11"/>
  <c r="I139" i="11"/>
  <c r="C140" i="11"/>
  <c r="D140" i="11"/>
  <c r="E140" i="11"/>
  <c r="F140" i="11"/>
  <c r="G140" i="11"/>
  <c r="H141" i="11"/>
  <c r="H140" i="11" s="1"/>
  <c r="I141" i="11"/>
  <c r="H142" i="11"/>
  <c r="I142" i="11"/>
  <c r="H143" i="11"/>
  <c r="I143" i="11" s="1"/>
  <c r="H144" i="11"/>
  <c r="I144" i="11"/>
  <c r="H145" i="11"/>
  <c r="I145" i="11"/>
  <c r="H146" i="11"/>
  <c r="I146" i="11"/>
  <c r="H147" i="11"/>
  <c r="I147" i="11"/>
  <c r="C148" i="11"/>
  <c r="D148" i="11"/>
  <c r="E148" i="11"/>
  <c r="F148" i="11"/>
  <c r="G148" i="11"/>
  <c r="H149" i="11"/>
  <c r="H148" i="11" s="1"/>
  <c r="I149" i="11"/>
  <c r="I148" i="11" s="1"/>
  <c r="H150" i="11"/>
  <c r="I150" i="11"/>
  <c r="H151" i="11"/>
  <c r="I151" i="11"/>
  <c r="C152" i="11"/>
  <c r="D152" i="11"/>
  <c r="E152" i="11"/>
  <c r="F152" i="11"/>
  <c r="G152" i="11"/>
  <c r="H153" i="11"/>
  <c r="H152" i="11" s="1"/>
  <c r="I153" i="11"/>
  <c r="H154" i="11"/>
  <c r="I154" i="11"/>
  <c r="H155" i="11"/>
  <c r="I155" i="11"/>
  <c r="H156" i="11"/>
  <c r="I156" i="11" s="1"/>
  <c r="H157" i="11"/>
  <c r="I157" i="11"/>
  <c r="H158" i="11"/>
  <c r="I158" i="11"/>
  <c r="H159" i="11"/>
  <c r="I159" i="11"/>
  <c r="F1" i="10"/>
  <c r="F2" i="10"/>
  <c r="F3" i="10"/>
  <c r="I32" i="11" l="1"/>
  <c r="I13" i="11" s="1"/>
  <c r="I152" i="11"/>
  <c r="I126" i="11"/>
  <c r="I140" i="11"/>
  <c r="I87" i="11"/>
  <c r="I66" i="11"/>
  <c r="H96" i="11"/>
  <c r="H87" i="11" s="1"/>
  <c r="H161" i="11" s="1"/>
  <c r="H66" i="11"/>
  <c r="H74" i="11"/>
  <c r="H52" i="11"/>
  <c r="H14" i="11"/>
  <c r="H13" i="11" s="1"/>
  <c r="I161" i="11" l="1"/>
  <c r="H16" i="7" l="1"/>
  <c r="F3" i="9" l="1"/>
  <c r="F2" i="9"/>
  <c r="F1" i="9"/>
  <c r="F3" i="8"/>
  <c r="F2" i="8"/>
  <c r="F1" i="8"/>
  <c r="F3" i="7"/>
  <c r="F2" i="7"/>
  <c r="F1" i="7"/>
  <c r="B3" i="9"/>
  <c r="B1" i="9"/>
  <c r="B3" i="8"/>
  <c r="B1" i="8"/>
  <c r="B3" i="7"/>
  <c r="B1" i="7"/>
</calcChain>
</file>

<file path=xl/sharedStrings.xml><?xml version="1.0" encoding="utf-8"?>
<sst xmlns="http://schemas.openxmlformats.org/spreadsheetml/2006/main" count="379" uniqueCount="225">
  <si>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</si>
  <si>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</si>
  <si>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</si>
  <si>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</si>
  <si>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</si>
  <si>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</si>
  <si>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</si>
  <si>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</si>
  <si>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</si>
  <si>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</si>
  <si>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</si>
  <si>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</si>
  <si>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</si>
  <si>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</si>
  <si>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</si>
  <si>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</si>
  <si>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</si>
  <si>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</si>
  <si>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</si>
  <si>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</si>
  <si>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</si>
  <si>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</si>
  <si>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</si>
  <si>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</si>
  <si>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</si>
  <si>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</si>
  <si>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</si>
  <si>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</si>
  <si>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</si>
  <si>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</si>
  <si>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</si>
  <si>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</si>
  <si>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</si>
  <si>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</si>
  <si>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</si>
  <si>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</si>
  <si>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</si>
  <si>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</si>
  <si>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</si>
  <si>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</si>
  <si>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</si>
  <si>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</si>
  <si>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</si>
  <si>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</si>
  <si>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</si>
  <si>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</si>
  <si>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</si>
  <si>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</si>
  <si>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</si>
  <si>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</si>
  <si>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</si>
  <si>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</si>
  <si>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</si>
  <si>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</si>
  <si>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</si>
  <si>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</si>
  <si>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</si>
  <si>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</si>
  <si>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</si>
  <si>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</si>
  <si>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</si>
  <si>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</si>
  <si>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</si>
  <si>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</si>
  <si>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</si>
  <si>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</si>
  <si>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</si>
  <si>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</si>
  <si>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</si>
  <si>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</si>
  <si>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</si>
  <si>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</si>
  <si>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</si>
  <si>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</si>
  <si>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</si>
  <si>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</si>
  <si>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</si>
  <si>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</si>
  <si>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</si>
  <si>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</si>
  <si>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</si>
  <si>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</si>
  <si>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</si>
  <si>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</si>
  <si>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</si>
  <si>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</si>
  <si>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</si>
  <si>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</si>
  <si>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</si>
  <si>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</si>
  <si>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</si>
  <si>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</si>
  <si>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</si>
  <si>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</si>
  <si>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</si>
  <si>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</si>
  <si>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</si>
  <si>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</si>
  <si>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</si>
  <si>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</si>
  <si>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</si>
  <si>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</si>
  <si>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</si>
  <si>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</si>
  <si>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</si>
  <si>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</si>
  <si>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</si>
  <si>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</si>
  <si>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</si>
  <si>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</si>
  <si>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</si>
  <si>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</si>
  <si>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</si>
  <si>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</si>
  <si>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</si>
  <si>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</si>
  <si>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</si>
  <si>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</si>
  <si>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</si>
  <si>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</si>
  <si>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</si>
  <si>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</si>
  <si>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</si>
  <si>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</si>
  <si>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</si>
  <si>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</si>
  <si>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</si>
  <si>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</si>
  <si>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</si>
  <si>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</si>
  <si>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</si>
  <si>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</si>
  <si>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</si>
  <si>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</si>
  <si>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</si>
  <si>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</si>
  <si>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</si>
  <si>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Municipio de León</t>
  </si>
  <si>
    <t>Destino del Crédito</t>
  </si>
  <si>
    <t>Acreedor</t>
  </si>
  <si>
    <t>No. Contrato Crédito</t>
  </si>
  <si>
    <t>Clase del Título</t>
  </si>
  <si>
    <t>Financiamiento contratado</t>
  </si>
  <si>
    <t>Financ. Dispuesto</t>
  </si>
  <si>
    <t>Saldo en Pesos</t>
  </si>
  <si>
    <t>Tasa de Interés</t>
  </si>
  <si>
    <t>No. Total de Pagos</t>
  </si>
  <si>
    <t>En Pesos</t>
  </si>
  <si>
    <t>Refinanciamiento</t>
  </si>
  <si>
    <t>Banco Nacional de México. S.A.</t>
  </si>
  <si>
    <t>Pagarés</t>
  </si>
  <si>
    <t xml:space="preserve"> TIIE + 0.70 </t>
  </si>
  <si>
    <t>Obra Pública Productiva</t>
  </si>
  <si>
    <t>Banco Nacional de Obras y Servicios Públicos, S.N.C.</t>
  </si>
  <si>
    <t xml:space="preserve"> TIIE + 0.85 </t>
  </si>
  <si>
    <t>Banco Mercantil del Norte, S.A.</t>
  </si>
  <si>
    <t xml:space="preserve"> TIIE + 0.68 </t>
  </si>
  <si>
    <t>BBVA México, S.A.</t>
  </si>
  <si>
    <t>N/A</t>
  </si>
  <si>
    <t>TIIE + 0.43</t>
  </si>
  <si>
    <t>TOTAL CREDITOS</t>
  </si>
  <si>
    <t>Fecha de Contratación</t>
  </si>
  <si>
    <t>Fecha de Vencimiento</t>
  </si>
  <si>
    <t>Registro Estatal</t>
  </si>
  <si>
    <t>Período de Gracia</t>
  </si>
  <si>
    <t>Garantía</t>
  </si>
  <si>
    <t>Fuente de Financ.</t>
  </si>
  <si>
    <t>Núm. de Decreto Congreso / Aut.</t>
  </si>
  <si>
    <t>Fecha del Acuerdo de cada ente</t>
  </si>
  <si>
    <t>249/14</t>
  </si>
  <si>
    <t>12 Meses</t>
  </si>
  <si>
    <t xml:space="preserve">Part. Federales </t>
  </si>
  <si>
    <t>Crédito Bancario</t>
  </si>
  <si>
    <t>248/14</t>
  </si>
  <si>
    <t xml:space="preserve">24 Meses </t>
  </si>
  <si>
    <t>250/14</t>
  </si>
  <si>
    <t>449/23</t>
  </si>
  <si>
    <t>Part. Federales</t>
  </si>
  <si>
    <t>No se cuenta con Obligaciones de Corto Plazo</t>
  </si>
  <si>
    <t>No se cuenta con convenios de Deuda Garantizada.</t>
  </si>
  <si>
    <t>145/180</t>
  </si>
  <si>
    <t>144/240</t>
  </si>
  <si>
    <t>143/240</t>
  </si>
  <si>
    <t xml:space="preserve">  32/180</t>
  </si>
  <si>
    <r>
      <t xml:space="preserve">Actualmente el Municipio de León tiene contratados cuatro créditos con diferentes instituciones de crédito, por un importe total de </t>
    </r>
    <r>
      <rPr>
        <b/>
        <sz val="11"/>
        <color theme="1"/>
        <rFont val="Arial"/>
        <family val="2"/>
      </rPr>
      <t>$2,117,149,673</t>
    </r>
    <r>
      <rPr>
        <sz val="11"/>
        <color theme="1"/>
        <rFont val="Arial"/>
        <family val="2"/>
      </rPr>
      <t xml:space="preserve"> de los cuales se ha dispuesto </t>
    </r>
    <r>
      <rPr>
        <b/>
        <sz val="11"/>
        <color theme="1"/>
        <rFont val="Arial"/>
        <family val="2"/>
      </rPr>
      <t>$2,095,592,571</t>
    </r>
    <r>
      <rPr>
        <sz val="11"/>
        <color theme="1"/>
        <rFont val="Arial"/>
        <family val="2"/>
      </rPr>
      <t xml:space="preserve">, al cierre del 30 de junio de 2026 se tiene un saldo pendiente de amortizar de </t>
    </r>
    <r>
      <rPr>
        <b/>
        <sz val="11"/>
        <color theme="1"/>
        <rFont val="Arial"/>
        <family val="2"/>
      </rPr>
      <t>$1,143,</t>
    </r>
    <r>
      <rPr>
        <b/>
        <sz val="11"/>
        <color rgb="FF000000"/>
        <rFont val="Arial"/>
        <family val="2"/>
      </rPr>
      <t>620,186;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la contratación fue destinada para refinanciamiento del municipio y obra pública productiva, a continuación, se detalla la ficha técnica de cada crédito:</t>
    </r>
  </si>
  <si>
    <t>Correspondiente del 01 de enero al 30 de junio de 2026</t>
  </si>
  <si>
    <t>VIII. Balance Presupuestario de Recursos Etiquetados sin Financiamiento Neto (VIII = VII – A3.2)</t>
  </si>
  <si>
    <t>VII. Balance Presupuestario de Recursos Etiquetados 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</si>
  <si>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</si>
  <si>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</si>
  <si>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</si>
  <si>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</si>
  <si>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</si>
  <si>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</si>
  <si>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</si>
  <si>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Estimado/
Aprobado</t>
  </si>
  <si>
    <t>VI. Balance Presupuestario de Recursos Disponibles sin Financiamiento Neto (VI = V – A3.1)</t>
  </si>
  <si>
    <t>V. Balance Presupuestario de Recursos Disponibles 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</si>
  <si>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</si>
  <si>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</si>
  <si>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</si>
  <si>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</si>
  <si>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</si>
  <si>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</si>
  <si>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</si>
  <si>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</si>
  <si>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</si>
  <si>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</si>
  <si>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</si>
  <si>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</si>
  <si>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</si>
  <si>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</si>
  <si>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</si>
  <si>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</si>
  <si>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</si>
  <si>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</si>
  <si>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</si>
  <si>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</si>
  <si>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</si>
  <si>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</si>
  <si>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</si>
  <si>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Del 1 de enero al 30 de junio de 2026</t>
  </si>
  <si>
    <t>Balance Presupuestario - LDF</t>
  </si>
  <si>
    <t>MUNICIPIO DE LEÓN, GUANAJUATO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</si>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</sst>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3" fillId="0" borderId="0"/>
    <xf numFmtId="0" fontId="14" fillId="0" borderId="0"/>
    <xf numFmtId="0" fontId="5" fillId="0" borderId="0"/>
    <xf numFmtId="0" fontId="1" fillId="0" borderId="0"/>
  </cellStyleXfs>
  <cellXfs count="176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3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left" indent="3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4"/>
    </xf>
    <xf numFmtId="0" fontId="3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left" indent="4"/>
    </xf>
    <xf numFmtId="0" fontId="6" fillId="3" borderId="9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right" vertical="center"/>
    </xf>
    <xf numFmtId="0" fontId="6" fillId="3" borderId="11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6" fillId="3" borderId="0" xfId="2" applyFont="1" applyFill="1" applyAlignment="1">
      <alignment horizontal="right" vertical="center"/>
    </xf>
    <xf numFmtId="0" fontId="6" fillId="3" borderId="8" xfId="2" applyFont="1" applyFill="1" applyBorder="1" applyAlignment="1">
      <alignment vertical="center"/>
    </xf>
    <xf numFmtId="0" fontId="6" fillId="3" borderId="8" xfId="2" applyFont="1" applyFill="1" applyBorder="1" applyAlignment="1">
      <alignment horizontal="left" vertical="center"/>
    </xf>
    <xf numFmtId="0" fontId="6" fillId="3" borderId="14" xfId="2" applyFont="1" applyFill="1" applyBorder="1" applyAlignment="1">
      <alignment horizontal="centerContinuous" vertical="center"/>
    </xf>
    <xf numFmtId="0" fontId="6" fillId="3" borderId="15" xfId="2" applyFont="1" applyFill="1" applyBorder="1" applyAlignment="1">
      <alignment horizontal="centerContinuous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center"/>
      <protection locked="0"/>
    </xf>
    <xf numFmtId="10" fontId="10" fillId="3" borderId="0" xfId="2" applyNumberFormat="1" applyFont="1" applyFill="1" applyAlignment="1">
      <alignment horizontal="right" vertical="center"/>
    </xf>
    <xf numFmtId="0" fontId="6" fillId="3" borderId="0" xfId="2" applyFont="1" applyFill="1" applyAlignment="1">
      <alignment horizontal="left" vertical="center"/>
    </xf>
    <xf numFmtId="0" fontId="7" fillId="0" borderId="0" xfId="0" applyFont="1"/>
    <xf numFmtId="0" fontId="2" fillId="0" borderId="0" xfId="0" applyFont="1"/>
    <xf numFmtId="0" fontId="11" fillId="0" borderId="20" xfId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0" fontId="12" fillId="0" borderId="30" xfId="0" applyFont="1" applyBorder="1" applyAlignment="1">
      <alignment vertical="center"/>
    </xf>
    <xf numFmtId="0" fontId="10" fillId="0" borderId="31" xfId="0" applyFont="1" applyBorder="1" applyAlignment="1">
      <alignment horizontal="right" vertical="center" wrapText="1"/>
    </xf>
    <xf numFmtId="4" fontId="10" fillId="0" borderId="31" xfId="0" applyNumberFormat="1" applyFont="1" applyBorder="1" applyAlignment="1">
      <alignment horizontal="right" vertical="center" wrapText="1"/>
    </xf>
    <xf numFmtId="4" fontId="10" fillId="0" borderId="32" xfId="0" applyNumberFormat="1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34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4" fontId="3" fillId="0" borderId="2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0" fillId="0" borderId="36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5" fillId="0" borderId="0" xfId="3" applyFont="1"/>
    <xf numFmtId="0" fontId="16" fillId="0" borderId="0" xfId="1" applyFont="1"/>
    <xf numFmtId="0" fontId="21" fillId="5" borderId="39" xfId="0" applyFont="1" applyFill="1" applyBorder="1" applyAlignment="1">
      <alignment horizontal="center" vertical="center" wrapText="1"/>
    </xf>
    <xf numFmtId="0" fontId="21" fillId="5" borderId="40" xfId="0" applyFont="1" applyFill="1" applyBorder="1" applyAlignment="1">
      <alignment horizontal="center" vertical="center" wrapText="1"/>
    </xf>
    <xf numFmtId="0" fontId="21" fillId="5" borderId="23" xfId="0" applyFont="1" applyFill="1" applyBorder="1" applyAlignment="1">
      <alignment horizontal="center" vertical="center"/>
    </xf>
    <xf numFmtId="0" fontId="22" fillId="0" borderId="41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3" fontId="22" fillId="0" borderId="23" xfId="0" applyNumberFormat="1" applyFont="1" applyBorder="1" applyAlignment="1">
      <alignment vertical="center" wrapText="1"/>
    </xf>
    <xf numFmtId="0" fontId="21" fillId="6" borderId="41" xfId="0" applyFont="1" applyFill="1" applyBorder="1" applyAlignment="1">
      <alignment horizontal="center" vertical="center" wrapText="1"/>
    </xf>
    <xf numFmtId="0" fontId="22" fillId="6" borderId="23" xfId="0" applyFont="1" applyFill="1" applyBorder="1" applyAlignment="1">
      <alignment wrapText="1"/>
    </xf>
    <xf numFmtId="0" fontId="22" fillId="6" borderId="23" xfId="0" applyFont="1" applyFill="1" applyBorder="1"/>
    <xf numFmtId="3" fontId="21" fillId="6" borderId="23" xfId="0" applyNumberFormat="1" applyFont="1" applyFill="1" applyBorder="1" applyAlignment="1">
      <alignment horizontal="right" vertical="center" wrapText="1"/>
    </xf>
    <xf numFmtId="3" fontId="21" fillId="6" borderId="23" xfId="0" applyNumberFormat="1" applyFont="1" applyFill="1" applyBorder="1" applyAlignment="1">
      <alignment horizontal="center" vertical="center" wrapText="1"/>
    </xf>
    <xf numFmtId="0" fontId="22" fillId="0" borderId="0" xfId="0" applyFont="1"/>
    <xf numFmtId="0" fontId="23" fillId="0" borderId="41" xfId="0" applyFont="1" applyBorder="1" applyAlignment="1">
      <alignment horizontal="center" vertical="center" wrapText="1"/>
    </xf>
    <xf numFmtId="15" fontId="22" fillId="0" borderId="23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0" borderId="0" xfId="6" applyFont="1"/>
    <xf numFmtId="0" fontId="4" fillId="0" borderId="0" xfId="1"/>
    <xf numFmtId="4" fontId="0" fillId="0" borderId="3" xfId="0" applyNumberFormat="1" applyBorder="1"/>
    <xf numFmtId="0" fontId="0" fillId="0" borderId="3" xfId="0" applyBorder="1" applyAlignment="1">
      <alignment vertical="center"/>
    </xf>
    <xf numFmtId="3" fontId="24" fillId="0" borderId="2" xfId="0" applyNumberFormat="1" applyFont="1" applyBorder="1" applyProtection="1">
      <protection locked="0"/>
    </xf>
    <xf numFmtId="0" fontId="24" fillId="0" borderId="2" xfId="0" applyFont="1" applyBorder="1" applyAlignment="1">
      <alignment horizontal="left" vertical="center" wrapText="1" indent="3"/>
    </xf>
    <xf numFmtId="3" fontId="0" fillId="0" borderId="2" xfId="0" applyNumberFormat="1" applyBorder="1"/>
    <xf numFmtId="0" fontId="0" fillId="0" borderId="2" xfId="0" applyBorder="1" applyAlignment="1">
      <alignment vertical="center"/>
    </xf>
    <xf numFmtId="3" fontId="0" fillId="0" borderId="2" xfId="0" applyNumberFormat="1" applyBorder="1" applyProtection="1">
      <protection locked="0"/>
    </xf>
    <xf numFmtId="3" fontId="25" fillId="2" borderId="45" xfId="0" applyNumberFormat="1" applyFont="1" applyFill="1" applyBorder="1"/>
    <xf numFmtId="0" fontId="0" fillId="0" borderId="2" xfId="0" applyBorder="1" applyAlignment="1">
      <alignment horizontal="left" vertical="center" indent="6"/>
    </xf>
    <xf numFmtId="0" fontId="0" fillId="0" borderId="2" xfId="0" applyBorder="1" applyAlignment="1">
      <alignment horizontal="left" vertical="center" indent="12"/>
    </xf>
    <xf numFmtId="0" fontId="24" fillId="0" borderId="2" xfId="0" applyFont="1" applyBorder="1" applyAlignment="1">
      <alignment horizontal="left" vertical="center" wrapText="1" indent="9"/>
    </xf>
    <xf numFmtId="3" fontId="0" fillId="0" borderId="1" xfId="0" applyNumberFormat="1" applyBorder="1" applyProtection="1">
      <protection locked="0"/>
    </xf>
    <xf numFmtId="0" fontId="0" fillId="0" borderId="1" xfId="0" applyBorder="1" applyAlignment="1">
      <alignment horizontal="left" vertical="center" indent="6"/>
    </xf>
    <xf numFmtId="0" fontId="24" fillId="2" borderId="4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left" vertical="center" wrapText="1" indent="3"/>
    </xf>
    <xf numFmtId="4" fontId="0" fillId="0" borderId="3" xfId="0" applyNumberFormat="1" applyBorder="1" applyAlignment="1">
      <alignment vertical="center"/>
    </xf>
    <xf numFmtId="3" fontId="24" fillId="0" borderId="2" xfId="0" applyNumberFormat="1" applyFont="1" applyBorder="1" applyAlignment="1" applyProtection="1">
      <alignment vertical="center"/>
      <protection locked="0"/>
    </xf>
    <xf numFmtId="3" fontId="24" fillId="0" borderId="2" xfId="0" applyNumberFormat="1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2" xfId="0" applyNumberFormat="1" applyBorder="1" applyAlignment="1" applyProtection="1">
      <alignment vertical="center"/>
      <protection locked="0"/>
    </xf>
    <xf numFmtId="3" fontId="25" fillId="2" borderId="45" xfId="0" applyNumberFormat="1" applyFont="1" applyFill="1" applyBorder="1" applyAlignment="1">
      <alignment vertical="center"/>
    </xf>
    <xf numFmtId="3" fontId="0" fillId="0" borderId="1" xfId="0" applyNumberFormat="1" applyBorder="1" applyAlignment="1" applyProtection="1">
      <alignment vertical="center"/>
      <protection locked="0"/>
    </xf>
    <xf numFmtId="0" fontId="24" fillId="0" borderId="3" xfId="0" applyFont="1" applyBorder="1" applyAlignment="1">
      <alignment horizontal="left" vertical="center" indent="3"/>
    </xf>
    <xf numFmtId="0" fontId="24" fillId="0" borderId="2" xfId="0" applyFont="1" applyBorder="1" applyAlignment="1">
      <alignment horizontal="left" vertical="center" indent="3"/>
    </xf>
    <xf numFmtId="0" fontId="0" fillId="0" borderId="0" xfId="0" applyAlignment="1">
      <alignment vertical="center"/>
    </xf>
    <xf numFmtId="0" fontId="24" fillId="0" borderId="3" xfId="0" applyFont="1" applyBorder="1" applyAlignment="1">
      <alignment horizontal="left" vertical="center" wrapText="1" indent="3"/>
    </xf>
    <xf numFmtId="3" fontId="24" fillId="0" borderId="2" xfId="0" applyNumberFormat="1" applyFont="1" applyBorder="1"/>
    <xf numFmtId="0" fontId="0" fillId="0" borderId="2" xfId="0" applyBorder="1" applyAlignment="1">
      <alignment horizontal="left" vertical="center" indent="3"/>
    </xf>
    <xf numFmtId="3" fontId="26" fillId="2" borderId="45" xfId="0" applyNumberFormat="1" applyFont="1" applyFill="1" applyBorder="1"/>
    <xf numFmtId="4" fontId="2" fillId="0" borderId="8" xfId="0" applyNumberFormat="1" applyFont="1" applyFill="1" applyBorder="1" applyAlignment="1">
      <alignment horizontal="right" vertical="center"/>
    </xf>
    <xf numFmtId="4" fontId="3" fillId="0" borderId="8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 applyProtection="1">
      <alignment horizontal="right" vertical="top"/>
      <protection locked="0"/>
    </xf>
    <xf numFmtId="4" fontId="3" fillId="0" borderId="0" xfId="0" applyNumberFormat="1" applyFont="1"/>
    <xf numFmtId="4" fontId="2" fillId="0" borderId="2" xfId="0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/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24" fillId="0" borderId="5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21" fillId="5" borderId="38" xfId="0" applyFont="1" applyFill="1" applyBorder="1" applyAlignment="1">
      <alignment horizontal="center" vertical="center" wrapText="1"/>
    </xf>
    <xf numFmtId="0" fontId="21" fillId="5" borderId="41" xfId="0" applyFont="1" applyFill="1" applyBorder="1" applyAlignment="1">
      <alignment horizontal="center" vertical="center" wrapText="1"/>
    </xf>
    <xf numFmtId="0" fontId="21" fillId="5" borderId="4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3" fontId="22" fillId="0" borderId="38" xfId="0" applyNumberFormat="1" applyFont="1" applyBorder="1" applyAlignment="1">
      <alignment horizontal="right" vertical="center"/>
    </xf>
    <xf numFmtId="3" fontId="22" fillId="0" borderId="41" xfId="0" applyNumberFormat="1" applyFont="1" applyBorder="1" applyAlignment="1">
      <alignment horizontal="right" vertical="center"/>
    </xf>
    <xf numFmtId="3" fontId="22" fillId="0" borderId="43" xfId="0" applyNumberFormat="1" applyFont="1" applyBorder="1" applyAlignment="1">
      <alignment horizontal="right" vertical="center"/>
    </xf>
    <xf numFmtId="0" fontId="22" fillId="0" borderId="43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1" fillId="5" borderId="44" xfId="0" applyFont="1" applyFill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15" fontId="22" fillId="0" borderId="38" xfId="0" applyNumberFormat="1" applyFont="1" applyBorder="1" applyAlignment="1">
      <alignment horizontal="center" vertical="center" wrapText="1"/>
    </xf>
    <xf numFmtId="15" fontId="22" fillId="0" borderId="41" xfId="0" applyNumberFormat="1" applyFont="1" applyBorder="1" applyAlignment="1">
      <alignment horizontal="center" vertical="center" wrapText="1"/>
    </xf>
    <xf numFmtId="0" fontId="23" fillId="0" borderId="38" xfId="0" applyFont="1" applyBorder="1" applyAlignment="1">
      <alignment horizontal="justify" vertical="center"/>
    </xf>
    <xf numFmtId="0" fontId="23" fillId="0" borderId="41" xfId="0" applyFont="1" applyBorder="1" applyAlignment="1">
      <alignment horizontal="justify" vertical="center"/>
    </xf>
  </cellXfs>
  <cellStyles count="7">
    <cellStyle name="Hipervínculo" xfId="1" builtinId="8"/>
    <cellStyle name="Normal" xfId="0" builtinId="0"/>
    <cellStyle name="Normal 2" xfId="3"/>
    <cellStyle name="Normal 2 2" xfId="4"/>
    <cellStyle name="Normal 2 3" xfId="6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7620</xdr:rowOff>
    </xdr:from>
    <xdr:to>
      <xdr:col>4</xdr:col>
      <xdr:colOff>546735</xdr:colOff>
      <xdr:row>28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B8288EB1-55BD-4B46-B282-8A4B7CF565DA}"/>
            </a:ext>
          </a:extLst>
        </xdr:cNvPr>
        <xdr:cNvSpPr txBox="1"/>
      </xdr:nvSpPr>
      <xdr:spPr>
        <a:xfrm>
          <a:off x="0" y="2865120"/>
          <a:ext cx="7343775" cy="883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MX" sz="1100"/>
            <a:t>     _______________________________________</a:t>
          </a:r>
          <a:r>
            <a:rPr lang="es-MX" sz="1100" baseline="0"/>
            <a:t>                                   </a:t>
          </a:r>
          <a:r>
            <a:rPr lang="es-MX" sz="1100"/>
            <a:t>_______________________________________</a:t>
          </a:r>
        </a:p>
        <a:p>
          <a:pPr algn="l"/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PRESIDENTA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MUNICIPAL                 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            TESORERA MUNICIPAL</a:t>
          </a:r>
        </a:p>
        <a:p>
          <a:pPr algn="l"/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MTRA. ALEJANDRA GUTIÉRREZ CAMPOS                                                       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C.P</a:t>
          </a:r>
          <a:r>
            <a:rPr lang="es-MX" sz="900" baseline="0"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 GRACIELA RODRÍGUEZ FLORES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nathan.contreras/Desktop/0346_NDF_MLEO_000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 de Disciplina Financiera"/>
      <sheetName val="NDF-01"/>
      <sheetName val="NDF-02"/>
      <sheetName val="NDF-03"/>
      <sheetName val="NDF-04"/>
      <sheetName val="NDF-05"/>
      <sheetName val="NDF-06"/>
    </sheetNames>
    <sheetDataSet>
      <sheetData sheetId="0">
        <row r="1">
          <cell r="D1">
            <v>2026</v>
          </cell>
        </row>
        <row r="2">
          <cell r="D2" t="str">
            <v>Trimestral</v>
          </cell>
        </row>
        <row r="3">
          <cell r="D3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uditoriaguanajuato.sharepoint.com/:x:/s/TPASEG/IQCdn0vIxpMNRLd7VbIUBXnFARZZx8DubbNocnx-lGcaFcc?e=0bUwmm&amp;nav=MTVfezk3QTkyRTdFLTZCRTUtNDVDMS1CODlELUU2MUNCNjlBRjI5Qn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auditoriaguanajuato.sharepoint.com/:x:/s/TPASEG/IQCdn0vIxpMNRLd7VbIUBXnFARZZx8DubbNocnx-lGcaFcc?e=Q5rRq6&amp;nav=MTVfezgyQTZFMUUzLTA4MzEtNEY4Ny1CNURELTEzNjQ3Mjc3OEVDQX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showGridLines="0" tabSelected="1" workbookViewId="0"/>
  </sheetViews>
  <sheetFormatPr baseColWidth="10" defaultColWidth="12" defaultRowHeight="10.199999999999999" x14ac:dyDescent="0.2"/>
  <cols>
    <col min="1" max="1" width="17.28515625" style="1" customWidth="1"/>
    <col min="2" max="2" width="86.140625" style="1" bestFit="1" customWidth="1"/>
    <col min="3" max="16384" width="12" style="1"/>
  </cols>
  <sheetData>
    <row r="1" spans="1:4" x14ac:dyDescent="0.2">
      <c r="A1" s="19" t="s">
        <v>137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185</v>
      </c>
      <c r="B3" s="24"/>
      <c r="C3" s="25" t="s">
        <v>4</v>
      </c>
      <c r="D3" s="27">
        <v>2</v>
      </c>
    </row>
    <row r="4" spans="1:4" x14ac:dyDescent="0.2">
      <c r="A4" s="125" t="s">
        <v>5</v>
      </c>
      <c r="B4" s="126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0.8" thickBot="1" x14ac:dyDescent="0.25">
      <c r="A15" s="37"/>
      <c r="B15" s="38"/>
    </row>
  </sheetData>
  <mergeCells count="1">
    <mergeCell ref="A4:B4"/>
  </mergeCells>
  <phoneticPr fontId="8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91"/>
  <sheetViews>
    <sheetView showGridLines="0" topLeftCell="A60" zoomScaleNormal="100" workbookViewId="0">
      <selection sqref="A1:G91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6.42578125" style="1" bestFit="1" customWidth="1"/>
    <col min="6" max="6" width="16.28515625" style="1" customWidth="1"/>
    <col min="7" max="16384" width="12" style="1"/>
  </cols>
  <sheetData>
    <row r="1" spans="2:6" x14ac:dyDescent="0.2">
      <c r="B1" s="133" t="str">
        <f>'Notas de Disciplina Financiera'!A1</f>
        <v>Municipio de León</v>
      </c>
      <c r="C1" s="133"/>
      <c r="D1" s="133"/>
      <c r="E1" s="40" t="s">
        <v>0</v>
      </c>
      <c r="F1" s="41">
        <f>'[1]Notas de Disciplina Financiera'!D1</f>
        <v>2026</v>
      </c>
    </row>
    <row r="2" spans="2:6" x14ac:dyDescent="0.2">
      <c r="B2" s="133" t="s">
        <v>1</v>
      </c>
      <c r="C2" s="133"/>
      <c r="D2" s="133"/>
      <c r="E2" s="40" t="s">
        <v>2</v>
      </c>
      <c r="F2" s="41" t="str">
        <f>'[1]Notas de Disciplina Financiera'!D2</f>
        <v>Trimestral</v>
      </c>
    </row>
    <row r="3" spans="2:6" x14ac:dyDescent="0.2">
      <c r="B3" s="133" t="str">
        <f>'Notas de Disciplina Financiera'!A3</f>
        <v>Correspondiente del 01 de enero al 30 de junio de 2026</v>
      </c>
      <c r="C3" s="133"/>
      <c r="D3" s="133"/>
      <c r="E3" s="40" t="s">
        <v>4</v>
      </c>
      <c r="F3" s="41">
        <f>'[1]Notas de Disciplina Financiera'!D3</f>
        <v>2</v>
      </c>
    </row>
    <row r="5" spans="2:6" x14ac:dyDescent="0.2">
      <c r="B5" s="43"/>
      <c r="C5" s="43" t="s">
        <v>10</v>
      </c>
    </row>
    <row r="7" spans="2:6" x14ac:dyDescent="0.2">
      <c r="B7" s="1" t="s">
        <v>21</v>
      </c>
    </row>
    <row r="8" spans="2:6" x14ac:dyDescent="0.2">
      <c r="B8" s="45" t="s">
        <v>22</v>
      </c>
    </row>
    <row r="9" spans="2:6" x14ac:dyDescent="0.2">
      <c r="B9" s="45"/>
    </row>
    <row r="10" spans="2:6" x14ac:dyDescent="0.2">
      <c r="B10" s="45"/>
    </row>
    <row r="11" spans="2:6" ht="14.4" x14ac:dyDescent="0.2">
      <c r="B11" s="45"/>
      <c r="C11" s="134" t="s">
        <v>224</v>
      </c>
      <c r="D11" s="135"/>
      <c r="E11" s="135"/>
      <c r="F11" s="136"/>
    </row>
    <row r="12" spans="2:6" ht="14.4" x14ac:dyDescent="0.2">
      <c r="B12" s="45"/>
      <c r="C12" s="137" t="s">
        <v>223</v>
      </c>
      <c r="D12" s="138"/>
      <c r="E12" s="138"/>
      <c r="F12" s="139"/>
    </row>
    <row r="13" spans="2:6" ht="14.4" x14ac:dyDescent="0.2">
      <c r="B13" s="45"/>
      <c r="C13" s="127" t="s">
        <v>222</v>
      </c>
      <c r="D13" s="128"/>
      <c r="E13" s="128"/>
      <c r="F13" s="129"/>
    </row>
    <row r="14" spans="2:6" ht="14.4" x14ac:dyDescent="0.2">
      <c r="B14" s="45"/>
      <c r="C14" s="127" t="s">
        <v>221</v>
      </c>
      <c r="D14" s="128"/>
      <c r="E14" s="128"/>
      <c r="F14" s="129"/>
    </row>
    <row r="15" spans="2:6" ht="14.4" x14ac:dyDescent="0.2">
      <c r="B15" s="45"/>
      <c r="C15" s="130" t="s">
        <v>28</v>
      </c>
      <c r="D15" s="131"/>
      <c r="E15" s="131"/>
      <c r="F15" s="132"/>
    </row>
    <row r="16" spans="2:6" ht="12" x14ac:dyDescent="0.25">
      <c r="B16" s="45"/>
      <c r="C16"/>
      <c r="D16"/>
      <c r="E16"/>
      <c r="F16"/>
    </row>
    <row r="17" spans="2:6" ht="28.8" x14ac:dyDescent="0.2">
      <c r="B17" s="45"/>
      <c r="C17" s="103" t="s">
        <v>117</v>
      </c>
      <c r="D17" s="102" t="s">
        <v>195</v>
      </c>
      <c r="E17" s="102" t="s">
        <v>118</v>
      </c>
      <c r="F17" s="102" t="s">
        <v>194</v>
      </c>
    </row>
    <row r="18" spans="2:6" ht="14.4" x14ac:dyDescent="0.3">
      <c r="B18" s="45"/>
      <c r="C18" s="113" t="s">
        <v>220</v>
      </c>
      <c r="D18" s="91">
        <v>9143632639.1200008</v>
      </c>
      <c r="E18" s="91">
        <v>5556825442.3600006</v>
      </c>
      <c r="F18" s="91">
        <v>5557945059.7600002</v>
      </c>
    </row>
    <row r="19" spans="2:6" ht="12" x14ac:dyDescent="0.25">
      <c r="B19" s="45"/>
      <c r="C19" s="97" t="s">
        <v>219</v>
      </c>
      <c r="D19" s="95">
        <v>7003961724.3699989</v>
      </c>
      <c r="E19" s="95">
        <v>4408223431.4400005</v>
      </c>
      <c r="F19" s="95">
        <v>4409336587.6300001</v>
      </c>
    </row>
    <row r="20" spans="2:6" ht="12" x14ac:dyDescent="0.25">
      <c r="B20" s="45"/>
      <c r="C20" s="97" t="s">
        <v>193</v>
      </c>
      <c r="D20" s="95">
        <v>2288676945.6300001</v>
      </c>
      <c r="E20" s="95">
        <v>1222399105.5999999</v>
      </c>
      <c r="F20" s="95">
        <v>1222405566.8099999</v>
      </c>
    </row>
    <row r="21" spans="2:6" ht="12" x14ac:dyDescent="0.25">
      <c r="B21" s="45"/>
      <c r="C21" s="97" t="s">
        <v>218</v>
      </c>
      <c r="D21" s="95">
        <v>-149006030.88</v>
      </c>
      <c r="E21" s="95">
        <v>-73797094.680000007</v>
      </c>
      <c r="F21" s="95">
        <v>-73797094.680000007</v>
      </c>
    </row>
    <row r="22" spans="2:6" ht="12" x14ac:dyDescent="0.25">
      <c r="B22" s="45"/>
      <c r="C22" s="117"/>
      <c r="D22" s="93"/>
      <c r="E22" s="93"/>
      <c r="F22" s="93"/>
    </row>
    <row r="23" spans="2:6" ht="14.4" x14ac:dyDescent="0.3">
      <c r="B23" s="45"/>
      <c r="C23" s="113" t="s">
        <v>217</v>
      </c>
      <c r="D23" s="91">
        <v>9143632639.1199989</v>
      </c>
      <c r="E23" s="91">
        <v>3229241197.7799988</v>
      </c>
      <c r="F23" s="91">
        <v>3055035739.8699989</v>
      </c>
    </row>
    <row r="24" spans="2:6" ht="12" x14ac:dyDescent="0.25">
      <c r="B24" s="45"/>
      <c r="C24" s="97" t="s">
        <v>199</v>
      </c>
      <c r="D24" s="95">
        <v>7003961724.5299988</v>
      </c>
      <c r="E24" s="95">
        <v>2564417648.0599985</v>
      </c>
      <c r="F24" s="95">
        <v>2430824945.5899987</v>
      </c>
    </row>
    <row r="25" spans="2:6" ht="12" x14ac:dyDescent="0.25">
      <c r="B25" s="45"/>
      <c r="C25" s="97" t="s">
        <v>216</v>
      </c>
      <c r="D25" s="95">
        <v>2139670914.5899997</v>
      </c>
      <c r="E25" s="95">
        <v>664823549.72000003</v>
      </c>
      <c r="F25" s="95">
        <v>624210794.27999997</v>
      </c>
    </row>
    <row r="26" spans="2:6" ht="12" x14ac:dyDescent="0.25">
      <c r="B26" s="45"/>
      <c r="C26" s="117"/>
      <c r="D26" s="93"/>
      <c r="E26" s="93"/>
      <c r="F26" s="93"/>
    </row>
    <row r="27" spans="2:6" ht="14.4" x14ac:dyDescent="0.3">
      <c r="B27" s="45"/>
      <c r="C27" s="113" t="s">
        <v>215</v>
      </c>
      <c r="D27" s="118">
        <v>0</v>
      </c>
      <c r="E27" s="91">
        <v>1184890424.7100008</v>
      </c>
      <c r="F27" s="91">
        <v>1178039151.6600008</v>
      </c>
    </row>
    <row r="28" spans="2:6" ht="14.4" x14ac:dyDescent="0.3">
      <c r="B28" s="45"/>
      <c r="C28" s="97" t="s">
        <v>198</v>
      </c>
      <c r="D28" s="96">
        <v>0</v>
      </c>
      <c r="E28" s="109">
        <v>778476496.89000082</v>
      </c>
      <c r="F28" s="109">
        <v>771625223.84000075</v>
      </c>
    </row>
    <row r="29" spans="2:6" ht="14.4" x14ac:dyDescent="0.3">
      <c r="B29" s="45"/>
      <c r="C29" s="97" t="s">
        <v>188</v>
      </c>
      <c r="D29" s="96">
        <v>0</v>
      </c>
      <c r="E29" s="109">
        <v>406413927.81999999</v>
      </c>
      <c r="F29" s="109">
        <v>406413927.81999999</v>
      </c>
    </row>
    <row r="30" spans="2:6" ht="12" x14ac:dyDescent="0.25">
      <c r="B30" s="45"/>
      <c r="C30" s="117"/>
      <c r="D30" s="93"/>
      <c r="E30" s="93"/>
      <c r="F30" s="93"/>
    </row>
    <row r="31" spans="2:6" ht="14.4" x14ac:dyDescent="0.3">
      <c r="B31" s="45"/>
      <c r="C31" s="113" t="s">
        <v>214</v>
      </c>
      <c r="D31" s="91">
        <v>1.9073486328125E-6</v>
      </c>
      <c r="E31" s="91">
        <v>3512474669.2900028</v>
      </c>
      <c r="F31" s="91">
        <v>3680948471.5500021</v>
      </c>
    </row>
    <row r="32" spans="2:6" ht="14.4" x14ac:dyDescent="0.25">
      <c r="B32" s="45"/>
      <c r="C32" s="113"/>
      <c r="D32" s="93"/>
      <c r="E32" s="93"/>
      <c r="F32" s="93"/>
    </row>
    <row r="33" spans="2:6" ht="14.4" x14ac:dyDescent="0.3">
      <c r="B33" s="45"/>
      <c r="C33" s="113" t="s">
        <v>213</v>
      </c>
      <c r="D33" s="91">
        <v>149006030.8800019</v>
      </c>
      <c r="E33" s="91">
        <v>3586271763.9700027</v>
      </c>
      <c r="F33" s="91">
        <v>3754745566.2300019</v>
      </c>
    </row>
    <row r="34" spans="2:6" ht="14.4" x14ac:dyDescent="0.3">
      <c r="B34" s="45"/>
      <c r="C34" s="113"/>
      <c r="D34" s="116"/>
      <c r="E34" s="116"/>
      <c r="F34" s="116"/>
    </row>
    <row r="35" spans="2:6" ht="28.8" x14ac:dyDescent="0.3">
      <c r="B35" s="45"/>
      <c r="C35" s="92" t="s">
        <v>212</v>
      </c>
      <c r="D35" s="91">
        <v>149006030.8800019</v>
      </c>
      <c r="E35" s="91">
        <v>2401381339.2600021</v>
      </c>
      <c r="F35" s="91">
        <v>2576706414.5700011</v>
      </c>
    </row>
    <row r="36" spans="2:6" ht="14.4" x14ac:dyDescent="0.25">
      <c r="B36" s="45"/>
      <c r="C36" s="115"/>
      <c r="D36" s="89"/>
      <c r="E36" s="89"/>
      <c r="F36" s="89"/>
    </row>
    <row r="37" spans="2:6" ht="12" x14ac:dyDescent="0.25">
      <c r="B37" s="45"/>
      <c r="C37" s="114"/>
      <c r="D37"/>
      <c r="E37"/>
      <c r="F37"/>
    </row>
    <row r="38" spans="2:6" ht="14.4" x14ac:dyDescent="0.2">
      <c r="B38" s="45"/>
      <c r="C38" s="103" t="s">
        <v>117</v>
      </c>
      <c r="D38" s="102" t="s">
        <v>211</v>
      </c>
      <c r="E38" s="102" t="s">
        <v>118</v>
      </c>
      <c r="F38" s="102" t="s">
        <v>119</v>
      </c>
    </row>
    <row r="39" spans="2:6" ht="14.4" x14ac:dyDescent="0.2">
      <c r="B39" s="45"/>
      <c r="C39" s="113" t="s">
        <v>210</v>
      </c>
      <c r="D39" s="105">
        <v>90005530.900000006</v>
      </c>
      <c r="E39" s="105">
        <v>46496321.700000003</v>
      </c>
      <c r="F39" s="105">
        <v>46496321.700000003</v>
      </c>
    </row>
    <row r="40" spans="2:6" ht="12" x14ac:dyDescent="0.2">
      <c r="B40" s="45"/>
      <c r="C40" s="97" t="s">
        <v>209</v>
      </c>
      <c r="D40" s="109">
        <v>0</v>
      </c>
      <c r="E40" s="109">
        <v>0</v>
      </c>
      <c r="F40" s="109">
        <v>0</v>
      </c>
    </row>
    <row r="41" spans="2:6" ht="12" x14ac:dyDescent="0.2">
      <c r="B41" s="45"/>
      <c r="C41" s="97" t="s">
        <v>208</v>
      </c>
      <c r="D41" s="109">
        <v>90005530.900000006</v>
      </c>
      <c r="E41" s="109">
        <v>46496321.700000003</v>
      </c>
      <c r="F41" s="109">
        <v>46496321.700000003</v>
      </c>
    </row>
    <row r="42" spans="2:6" ht="12" x14ac:dyDescent="0.2">
      <c r="B42" s="45"/>
      <c r="C42" s="94"/>
      <c r="D42" s="108"/>
      <c r="E42" s="108"/>
      <c r="F42" s="108"/>
    </row>
    <row r="43" spans="2:6" ht="14.4" x14ac:dyDescent="0.2">
      <c r="B43" s="45"/>
      <c r="C43" s="113" t="s">
        <v>207</v>
      </c>
      <c r="D43" s="105">
        <v>239011561.78000191</v>
      </c>
      <c r="E43" s="105">
        <v>2447877660.9600019</v>
      </c>
      <c r="F43" s="105">
        <v>2623202736.2700009</v>
      </c>
    </row>
    <row r="44" spans="2:6" ht="12" x14ac:dyDescent="0.2">
      <c r="B44" s="45"/>
      <c r="C44" s="90"/>
      <c r="D44" s="104"/>
      <c r="E44" s="104"/>
      <c r="F44" s="104"/>
    </row>
    <row r="45" spans="2:6" ht="12" x14ac:dyDescent="0.25">
      <c r="B45" s="45"/>
      <c r="C45" s="114"/>
      <c r="D45"/>
      <c r="E45"/>
      <c r="F45"/>
    </row>
    <row r="46" spans="2:6" ht="28.8" x14ac:dyDescent="0.2">
      <c r="B46" s="45"/>
      <c r="C46" s="103" t="s">
        <v>117</v>
      </c>
      <c r="D46" s="102" t="s">
        <v>195</v>
      </c>
      <c r="E46" s="102" t="s">
        <v>118</v>
      </c>
      <c r="F46" s="102" t="s">
        <v>194</v>
      </c>
    </row>
    <row r="47" spans="2:6" ht="14.4" x14ac:dyDescent="0.2">
      <c r="B47" s="45"/>
      <c r="C47" s="113" t="s">
        <v>206</v>
      </c>
      <c r="D47" s="105">
        <v>0</v>
      </c>
      <c r="E47" s="105">
        <v>0</v>
      </c>
      <c r="F47" s="105">
        <v>0</v>
      </c>
    </row>
    <row r="48" spans="2:6" ht="12" x14ac:dyDescent="0.2">
      <c r="B48" s="45"/>
      <c r="C48" s="97" t="s">
        <v>201</v>
      </c>
      <c r="D48" s="109">
        <v>0</v>
      </c>
      <c r="E48" s="109">
        <v>0</v>
      </c>
      <c r="F48" s="109">
        <v>0</v>
      </c>
    </row>
    <row r="49" spans="2:6" ht="12" x14ac:dyDescent="0.2">
      <c r="B49" s="45"/>
      <c r="C49" s="97" t="s">
        <v>191</v>
      </c>
      <c r="D49" s="109">
        <v>0</v>
      </c>
      <c r="E49" s="109">
        <v>0</v>
      </c>
      <c r="F49" s="109">
        <v>0</v>
      </c>
    </row>
    <row r="50" spans="2:6" ht="14.4" x14ac:dyDescent="0.2">
      <c r="B50" s="45"/>
      <c r="C50" s="113" t="s">
        <v>205</v>
      </c>
      <c r="D50" s="105">
        <v>149006030.88</v>
      </c>
      <c r="E50" s="105">
        <v>73797094.680000007</v>
      </c>
      <c r="F50" s="105">
        <v>73797094.680000007</v>
      </c>
    </row>
    <row r="51" spans="2:6" ht="12" x14ac:dyDescent="0.2">
      <c r="B51" s="45"/>
      <c r="C51" s="97" t="s">
        <v>200</v>
      </c>
      <c r="D51" s="109">
        <v>0</v>
      </c>
      <c r="E51" s="109">
        <v>0</v>
      </c>
      <c r="F51" s="109">
        <v>0</v>
      </c>
    </row>
    <row r="52" spans="2:6" ht="12" x14ac:dyDescent="0.2">
      <c r="B52" s="45"/>
      <c r="C52" s="97" t="s">
        <v>190</v>
      </c>
      <c r="D52" s="109">
        <v>149006030.88</v>
      </c>
      <c r="E52" s="109">
        <v>73797094.680000007</v>
      </c>
      <c r="F52" s="109">
        <v>73797094.680000007</v>
      </c>
    </row>
    <row r="53" spans="2:6" ht="12" x14ac:dyDescent="0.2">
      <c r="B53" s="45"/>
      <c r="C53" s="94"/>
      <c r="D53" s="108"/>
      <c r="E53" s="108"/>
      <c r="F53" s="108"/>
    </row>
    <row r="54" spans="2:6" ht="14.4" x14ac:dyDescent="0.2">
      <c r="B54" s="45"/>
      <c r="C54" s="113" t="s">
        <v>204</v>
      </c>
      <c r="D54" s="105">
        <v>-149006030.88</v>
      </c>
      <c r="E54" s="105">
        <v>-73797094.680000007</v>
      </c>
      <c r="F54" s="105">
        <v>-73797094.680000007</v>
      </c>
    </row>
    <row r="55" spans="2:6" ht="14.4" x14ac:dyDescent="0.2">
      <c r="B55" s="45"/>
      <c r="C55" s="112"/>
      <c r="D55" s="104"/>
      <c r="E55" s="104"/>
      <c r="F55" s="104"/>
    </row>
    <row r="56" spans="2:6" ht="12" x14ac:dyDescent="0.25">
      <c r="B56" s="45"/>
      <c r="C56"/>
      <c r="D56"/>
      <c r="E56"/>
      <c r="F56"/>
    </row>
    <row r="57" spans="2:6" ht="28.8" x14ac:dyDescent="0.2">
      <c r="B57" s="45"/>
      <c r="C57" s="103" t="s">
        <v>117</v>
      </c>
      <c r="D57" s="102" t="s">
        <v>195</v>
      </c>
      <c r="E57" s="102" t="s">
        <v>118</v>
      </c>
      <c r="F57" s="102" t="s">
        <v>194</v>
      </c>
    </row>
    <row r="58" spans="2:6" ht="12" x14ac:dyDescent="0.2">
      <c r="B58" s="45"/>
      <c r="C58" s="101" t="s">
        <v>203</v>
      </c>
      <c r="D58" s="111">
        <v>7003961724.3699989</v>
      </c>
      <c r="E58" s="111">
        <v>4408223431.4400005</v>
      </c>
      <c r="F58" s="111">
        <v>4409336587.6300001</v>
      </c>
    </row>
    <row r="59" spans="2:6" ht="28.8" x14ac:dyDescent="0.2">
      <c r="B59" s="45"/>
      <c r="C59" s="99" t="s">
        <v>202</v>
      </c>
      <c r="D59" s="105">
        <v>0</v>
      </c>
      <c r="E59" s="105">
        <v>0</v>
      </c>
      <c r="F59" s="105">
        <v>0</v>
      </c>
    </row>
    <row r="60" spans="2:6" ht="12" x14ac:dyDescent="0.2">
      <c r="B60" s="45"/>
      <c r="C60" s="98" t="s">
        <v>201</v>
      </c>
      <c r="D60" s="109">
        <v>0</v>
      </c>
      <c r="E60" s="109">
        <v>0</v>
      </c>
      <c r="F60" s="109">
        <v>0</v>
      </c>
    </row>
    <row r="61" spans="2:6" ht="12" x14ac:dyDescent="0.2">
      <c r="B61" s="45"/>
      <c r="C61" s="98" t="s">
        <v>200</v>
      </c>
      <c r="D61" s="109">
        <v>0</v>
      </c>
      <c r="E61" s="109">
        <v>0</v>
      </c>
      <c r="F61" s="109">
        <v>0</v>
      </c>
    </row>
    <row r="62" spans="2:6" ht="12" x14ac:dyDescent="0.2">
      <c r="B62" s="45"/>
      <c r="C62" s="94"/>
      <c r="D62" s="108"/>
      <c r="E62" s="108"/>
      <c r="F62" s="108"/>
    </row>
    <row r="63" spans="2:6" ht="12" x14ac:dyDescent="0.2">
      <c r="B63" s="45"/>
      <c r="C63" s="97" t="s">
        <v>199</v>
      </c>
      <c r="D63" s="109">
        <v>7003961724.5299988</v>
      </c>
      <c r="E63" s="109">
        <v>2564417648.0599985</v>
      </c>
      <c r="F63" s="109">
        <v>2430824945.5899987</v>
      </c>
    </row>
    <row r="64" spans="2:6" ht="12" x14ac:dyDescent="0.2">
      <c r="B64" s="45"/>
      <c r="C64" s="94"/>
      <c r="D64" s="108"/>
      <c r="E64" s="108"/>
      <c r="F64" s="108"/>
    </row>
    <row r="65" spans="2:6" ht="14.4" x14ac:dyDescent="0.2">
      <c r="B65" s="45"/>
      <c r="C65" s="97" t="s">
        <v>198</v>
      </c>
      <c r="D65" s="110">
        <v>0</v>
      </c>
      <c r="E65" s="109">
        <v>778476496.89000082</v>
      </c>
      <c r="F65" s="109">
        <v>771625223.84000075</v>
      </c>
    </row>
    <row r="66" spans="2:6" ht="12" x14ac:dyDescent="0.2">
      <c r="B66" s="45"/>
      <c r="C66" s="94"/>
      <c r="D66" s="108"/>
      <c r="E66" s="108"/>
      <c r="F66" s="108"/>
    </row>
    <row r="67" spans="2:6" ht="28.8" x14ac:dyDescent="0.2">
      <c r="B67" s="45"/>
      <c r="C67" s="92" t="s">
        <v>197</v>
      </c>
      <c r="D67" s="105">
        <v>-0.15999984741210938</v>
      </c>
      <c r="E67" s="105">
        <v>2622282280.2700028</v>
      </c>
      <c r="F67" s="105">
        <v>2750136865.880002</v>
      </c>
    </row>
    <row r="68" spans="2:6" ht="14.4" x14ac:dyDescent="0.2">
      <c r="B68" s="45"/>
      <c r="C68" s="107"/>
      <c r="D68" s="106"/>
      <c r="E68" s="106"/>
      <c r="F68" s="106"/>
    </row>
    <row r="69" spans="2:6" ht="28.8" x14ac:dyDescent="0.2">
      <c r="B69" s="45"/>
      <c r="C69" s="92" t="s">
        <v>196</v>
      </c>
      <c r="D69" s="105">
        <v>-0.15999984741210938</v>
      </c>
      <c r="E69" s="105">
        <v>2622282280.2700028</v>
      </c>
      <c r="F69" s="105">
        <v>2750136865.880002</v>
      </c>
    </row>
    <row r="70" spans="2:6" ht="12" x14ac:dyDescent="0.2">
      <c r="B70" s="45"/>
      <c r="C70" s="90"/>
      <c r="D70" s="104"/>
      <c r="E70" s="104"/>
      <c r="F70" s="104"/>
    </row>
    <row r="71" spans="2:6" ht="12" x14ac:dyDescent="0.25">
      <c r="B71" s="45"/>
      <c r="C71"/>
      <c r="D71"/>
      <c r="E71"/>
      <c r="F71"/>
    </row>
    <row r="72" spans="2:6" ht="28.8" x14ac:dyDescent="0.2">
      <c r="B72" s="45"/>
      <c r="C72" s="103" t="s">
        <v>117</v>
      </c>
      <c r="D72" s="102" t="s">
        <v>195</v>
      </c>
      <c r="E72" s="102" t="s">
        <v>118</v>
      </c>
      <c r="F72" s="102" t="s">
        <v>194</v>
      </c>
    </row>
    <row r="73" spans="2:6" ht="12" x14ac:dyDescent="0.25">
      <c r="B73" s="45"/>
      <c r="C73" s="101" t="s">
        <v>193</v>
      </c>
      <c r="D73" s="100">
        <v>2288676945.6300001</v>
      </c>
      <c r="E73" s="100">
        <v>1222399105.5999999</v>
      </c>
      <c r="F73" s="100">
        <v>1222405566.8099999</v>
      </c>
    </row>
    <row r="74" spans="2:6" ht="28.8" x14ac:dyDescent="0.3">
      <c r="B74" s="45"/>
      <c r="C74" s="99" t="s">
        <v>192</v>
      </c>
      <c r="D74" s="91">
        <v>-149006030.88</v>
      </c>
      <c r="E74" s="91">
        <v>-73797094.680000007</v>
      </c>
      <c r="F74" s="91">
        <v>-73797094.680000007</v>
      </c>
    </row>
    <row r="75" spans="2:6" ht="12" x14ac:dyDescent="0.25">
      <c r="B75" s="45"/>
      <c r="C75" s="98" t="s">
        <v>191</v>
      </c>
      <c r="D75" s="95">
        <v>0</v>
      </c>
      <c r="E75" s="95">
        <v>0</v>
      </c>
      <c r="F75" s="95">
        <v>0</v>
      </c>
    </row>
    <row r="76" spans="2:6" ht="12" x14ac:dyDescent="0.25">
      <c r="B76" s="45"/>
      <c r="C76" s="98" t="s">
        <v>190</v>
      </c>
      <c r="D76" s="95">
        <v>149006030.88</v>
      </c>
      <c r="E76" s="95">
        <v>73797094.680000007</v>
      </c>
      <c r="F76" s="95">
        <v>73797094.680000007</v>
      </c>
    </row>
    <row r="77" spans="2:6" ht="12" x14ac:dyDescent="0.25">
      <c r="B77" s="45"/>
      <c r="C77" s="94"/>
      <c r="D77" s="93"/>
      <c r="E77" s="93"/>
      <c r="F77" s="93"/>
    </row>
    <row r="78" spans="2:6" ht="12" x14ac:dyDescent="0.25">
      <c r="B78" s="45"/>
      <c r="C78" s="97" t="s">
        <v>189</v>
      </c>
      <c r="D78" s="95">
        <v>2139670914.5899997</v>
      </c>
      <c r="E78" s="95">
        <v>664823549.72000003</v>
      </c>
      <c r="F78" s="95">
        <v>624210794.27999997</v>
      </c>
    </row>
    <row r="79" spans="2:6" ht="12" x14ac:dyDescent="0.25">
      <c r="B79" s="45"/>
      <c r="C79" s="94"/>
      <c r="D79" s="93"/>
      <c r="E79" s="93"/>
      <c r="F79" s="93"/>
    </row>
    <row r="80" spans="2:6" ht="14.4" x14ac:dyDescent="0.3">
      <c r="B80" s="45"/>
      <c r="C80" s="97" t="s">
        <v>188</v>
      </c>
      <c r="D80" s="96">
        <v>0</v>
      </c>
      <c r="E80" s="95">
        <v>406413927.81999999</v>
      </c>
      <c r="F80" s="95">
        <v>406413927.81999999</v>
      </c>
    </row>
    <row r="81" spans="2:6" ht="12" x14ac:dyDescent="0.25">
      <c r="B81" s="45"/>
      <c r="C81" s="94"/>
      <c r="D81" s="93"/>
      <c r="E81" s="93"/>
      <c r="F81" s="93"/>
    </row>
    <row r="82" spans="2:6" ht="28.8" x14ac:dyDescent="0.3">
      <c r="B82" s="45"/>
      <c r="C82" s="92" t="s">
        <v>187</v>
      </c>
      <c r="D82" s="91">
        <v>0.16000032424926758</v>
      </c>
      <c r="E82" s="91">
        <v>890192389.01999974</v>
      </c>
      <c r="F82" s="91">
        <v>930811605.66999984</v>
      </c>
    </row>
    <row r="83" spans="2:6" ht="12" x14ac:dyDescent="0.25">
      <c r="B83" s="45"/>
      <c r="C83" s="94"/>
      <c r="D83" s="93"/>
      <c r="E83" s="93"/>
      <c r="F83" s="93"/>
    </row>
    <row r="84" spans="2:6" ht="28.8" x14ac:dyDescent="0.3">
      <c r="B84" s="45"/>
      <c r="C84" s="92" t="s">
        <v>186</v>
      </c>
      <c r="D84" s="91">
        <v>149006031.04000032</v>
      </c>
      <c r="E84" s="91">
        <v>963989483.69999981</v>
      </c>
      <c r="F84" s="91">
        <v>1004608700.3499999</v>
      </c>
    </row>
    <row r="85" spans="2:6" ht="12" x14ac:dyDescent="0.25">
      <c r="B85" s="45"/>
      <c r="C85" s="90"/>
      <c r="D85" s="89"/>
      <c r="E85" s="89"/>
      <c r="F85" s="89"/>
    </row>
    <row r="86" spans="2:6" x14ac:dyDescent="0.2">
      <c r="B86" s="45"/>
    </row>
    <row r="87" spans="2:6" x14ac:dyDescent="0.2">
      <c r="B87" s="45"/>
    </row>
    <row r="90" spans="2:6" ht="12" x14ac:dyDescent="0.25">
      <c r="C90" s="88" t="s">
        <v>23</v>
      </c>
    </row>
    <row r="91" spans="2:6" x14ac:dyDescent="0.2">
      <c r="C91" s="87" t="s">
        <v>24</v>
      </c>
    </row>
  </sheetData>
  <mergeCells count="8">
    <mergeCell ref="C13:F13"/>
    <mergeCell ref="C14:F14"/>
    <mergeCell ref="C15:F15"/>
    <mergeCell ref="B1:D1"/>
    <mergeCell ref="B2:D2"/>
    <mergeCell ref="B3:D3"/>
    <mergeCell ref="C11:F11"/>
    <mergeCell ref="C12:F12"/>
  </mergeCells>
  <hyperlinks>
    <hyperlink ref="C90" r:id="rId1"/>
  </hyperlinks>
  <pageMargins left="0.70866141732283472" right="0.70866141732283472" top="0.74803149606299213" bottom="0.74803149606299213" header="0.31496062992125984" footer="0.31496062992125984"/>
  <pageSetup paperSize="9" scale="71" fitToHeight="0"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2"/>
  <sheetViews>
    <sheetView showGridLines="0" zoomScaleNormal="100" workbookViewId="0">
      <selection sqref="A1:I175"/>
    </sheetView>
  </sheetViews>
  <sheetFormatPr baseColWidth="10" defaultColWidth="12" defaultRowHeight="10.199999999999999" x14ac:dyDescent="0.2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285156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0" width="16" style="1" bestFit="1" customWidth="1"/>
    <col min="11" max="11" width="14.28515625" style="1" bestFit="1" customWidth="1"/>
    <col min="12" max="12" width="16.42578125" style="1" customWidth="1"/>
    <col min="13" max="16384" width="12" style="1"/>
  </cols>
  <sheetData>
    <row r="1" spans="1:12" x14ac:dyDescent="0.2">
      <c r="B1" s="133" t="str">
        <f>'Notas de Disciplina Financiera'!A1</f>
        <v>Municipio de León</v>
      </c>
      <c r="C1" s="133"/>
      <c r="D1" s="133"/>
      <c r="E1" s="40" t="s">
        <v>0</v>
      </c>
      <c r="F1" s="41">
        <f>'[1]Notas de Disciplina Financiera'!D1</f>
        <v>2026</v>
      </c>
    </row>
    <row r="2" spans="1:12" x14ac:dyDescent="0.2">
      <c r="B2" s="133" t="s">
        <v>1</v>
      </c>
      <c r="C2" s="133"/>
      <c r="D2" s="133"/>
      <c r="E2" s="40" t="s">
        <v>2</v>
      </c>
      <c r="F2" s="41" t="str">
        <f>'[1]Notas de Disciplina Financiera'!D2</f>
        <v>Trimestral</v>
      </c>
    </row>
    <row r="3" spans="1:12" x14ac:dyDescent="0.2">
      <c r="B3" s="133" t="str">
        <f>'Notas de Disciplina Financiera'!A3</f>
        <v>Correspondiente del 01 de enero al 30 de junio de 2026</v>
      </c>
      <c r="C3" s="133"/>
      <c r="D3" s="133"/>
      <c r="E3" s="40" t="s">
        <v>4</v>
      </c>
      <c r="F3" s="41">
        <f>'[1]Notas de Disciplina Financiera'!D3</f>
        <v>2</v>
      </c>
    </row>
    <row r="5" spans="1:12" x14ac:dyDescent="0.2">
      <c r="B5" s="43" t="s">
        <v>25</v>
      </c>
    </row>
    <row r="6" spans="1:12" x14ac:dyDescent="0.2">
      <c r="B6" s="145" t="str">
        <f>B1</f>
        <v>Municipio de León</v>
      </c>
      <c r="C6" s="145"/>
      <c r="D6" s="145"/>
      <c r="E6" s="145"/>
      <c r="F6" s="145"/>
      <c r="G6" s="145"/>
      <c r="H6" s="145"/>
      <c r="I6" s="145"/>
    </row>
    <row r="7" spans="1:12" x14ac:dyDescent="0.2">
      <c r="B7" s="140" t="s">
        <v>26</v>
      </c>
      <c r="C7" s="140"/>
      <c r="D7" s="140"/>
      <c r="E7" s="140"/>
      <c r="F7" s="140"/>
      <c r="G7" s="140"/>
      <c r="H7" s="140"/>
      <c r="I7" s="140"/>
    </row>
    <row r="8" spans="1:12" x14ac:dyDescent="0.2">
      <c r="B8" s="140" t="s">
        <v>27</v>
      </c>
      <c r="C8" s="140"/>
      <c r="D8" s="140"/>
      <c r="E8" s="140"/>
      <c r="F8" s="140"/>
      <c r="G8" s="140"/>
      <c r="H8" s="140"/>
      <c r="I8" s="140"/>
    </row>
    <row r="9" spans="1:12" x14ac:dyDescent="0.2">
      <c r="B9" s="140" t="str">
        <f>B3</f>
        <v>Correspondiente del 01 de enero al 30 de junio de 2026</v>
      </c>
      <c r="C9" s="140"/>
      <c r="D9" s="140"/>
      <c r="E9" s="140"/>
      <c r="F9" s="140"/>
      <c r="G9" s="140"/>
      <c r="H9" s="140"/>
      <c r="I9" s="140"/>
    </row>
    <row r="10" spans="1:12" x14ac:dyDescent="0.2">
      <c r="B10" s="141" t="s">
        <v>28</v>
      </c>
      <c r="C10" s="141"/>
      <c r="D10" s="141"/>
      <c r="E10" s="141"/>
      <c r="F10" s="141"/>
      <c r="G10" s="141"/>
      <c r="H10" s="141"/>
      <c r="I10" s="141"/>
    </row>
    <row r="11" spans="1:12" x14ac:dyDescent="0.2">
      <c r="B11" s="9"/>
      <c r="C11" s="9"/>
      <c r="D11" s="142" t="s">
        <v>29</v>
      </c>
      <c r="E11" s="143"/>
      <c r="F11" s="143"/>
      <c r="G11" s="143"/>
      <c r="H11" s="144"/>
      <c r="I11" s="9"/>
    </row>
    <row r="12" spans="1:12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12" x14ac:dyDescent="0.2">
      <c r="A13" s="42"/>
      <c r="B13" s="13" t="s">
        <v>38</v>
      </c>
      <c r="C13" s="123">
        <f t="shared" ref="C13:I13" si="0">C14+C22+C32+C42+C52+C62+C66+C74+C78</f>
        <v>7003961724.5299988</v>
      </c>
      <c r="D13" s="123">
        <f t="shared" si="0"/>
        <v>100890329.03</v>
      </c>
      <c r="E13" s="123">
        <f t="shared" si="0"/>
        <v>0</v>
      </c>
      <c r="F13" s="123">
        <f t="shared" si="0"/>
        <v>2192281368.0699997</v>
      </c>
      <c r="G13" s="123">
        <f t="shared" si="0"/>
        <v>384062342.78000003</v>
      </c>
      <c r="H13" s="3">
        <f t="shared" si="0"/>
        <v>1909109354.3199997</v>
      </c>
      <c r="I13" s="3">
        <f t="shared" si="0"/>
        <v>8913071078.8500004</v>
      </c>
    </row>
    <row r="14" spans="1:12" x14ac:dyDescent="0.2">
      <c r="B14" s="17" t="s">
        <v>39</v>
      </c>
      <c r="C14" s="123">
        <f t="shared" ref="C14:I14" si="1">SUM(C15:C21)</f>
        <v>3583656933.71</v>
      </c>
      <c r="D14" s="123">
        <f t="shared" si="1"/>
        <v>0</v>
      </c>
      <c r="E14" s="123">
        <f t="shared" si="1"/>
        <v>0</v>
      </c>
      <c r="F14" s="123">
        <f t="shared" si="1"/>
        <v>124515344.40000002</v>
      </c>
      <c r="G14" s="123">
        <f t="shared" si="1"/>
        <v>178899390.21000001</v>
      </c>
      <c r="H14" s="3">
        <f t="shared" si="1"/>
        <v>-54384045.809999973</v>
      </c>
      <c r="I14" s="3">
        <f t="shared" si="1"/>
        <v>3529272887.9000001</v>
      </c>
    </row>
    <row r="15" spans="1:12" x14ac:dyDescent="0.2">
      <c r="B15" s="16" t="s">
        <v>40</v>
      </c>
      <c r="C15" s="121">
        <v>1702530483.9000003</v>
      </c>
      <c r="D15" s="121">
        <v>0</v>
      </c>
      <c r="E15" s="121">
        <v>0</v>
      </c>
      <c r="F15" s="121">
        <v>0</v>
      </c>
      <c r="G15" s="121">
        <v>164653788.90000001</v>
      </c>
      <c r="H15" s="4">
        <f t="shared" ref="H15:H21" si="2">D15-E15+F15-G15</f>
        <v>-164653788.90000001</v>
      </c>
      <c r="I15" s="4">
        <f t="shared" ref="I15:I21" si="3">C15+H15</f>
        <v>1537876695.0000002</v>
      </c>
      <c r="J15" s="124"/>
      <c r="K15" s="122"/>
    </row>
    <row r="16" spans="1:12" x14ac:dyDescent="0.2">
      <c r="B16" s="16" t="s">
        <v>41</v>
      </c>
      <c r="C16" s="121">
        <v>26000000.039999999</v>
      </c>
      <c r="D16" s="121">
        <v>0</v>
      </c>
      <c r="E16" s="121">
        <v>0</v>
      </c>
      <c r="F16" s="121">
        <v>34364086.960000001</v>
      </c>
      <c r="G16" s="121">
        <v>0</v>
      </c>
      <c r="H16" s="4">
        <f t="shared" si="2"/>
        <v>34364086.960000001</v>
      </c>
      <c r="I16" s="4">
        <f t="shared" si="3"/>
        <v>60364087</v>
      </c>
      <c r="J16" s="124"/>
      <c r="K16" s="122"/>
      <c r="L16" s="122"/>
    </row>
    <row r="17" spans="2:12" x14ac:dyDescent="0.2">
      <c r="B17" s="16" t="s">
        <v>42</v>
      </c>
      <c r="C17" s="121">
        <v>371399956.42999977</v>
      </c>
      <c r="D17" s="121">
        <v>0</v>
      </c>
      <c r="E17" s="121">
        <v>0</v>
      </c>
      <c r="F17" s="121">
        <v>154536.93</v>
      </c>
      <c r="G17" s="121">
        <v>148647.35999999999</v>
      </c>
      <c r="H17" s="4">
        <f t="shared" si="2"/>
        <v>5889.570000000007</v>
      </c>
      <c r="I17" s="4">
        <f t="shared" si="3"/>
        <v>371405845.99999976</v>
      </c>
      <c r="J17" s="124"/>
      <c r="K17" s="122"/>
    </row>
    <row r="18" spans="2:12" x14ac:dyDescent="0.2">
      <c r="B18" s="16" t="s">
        <v>43</v>
      </c>
      <c r="C18" s="121">
        <v>623343523.14999998</v>
      </c>
      <c r="D18" s="121">
        <v>0</v>
      </c>
      <c r="E18" s="121">
        <v>0</v>
      </c>
      <c r="F18" s="121">
        <v>1713862.7000000477</v>
      </c>
      <c r="G18" s="121">
        <v>14096953.949999999</v>
      </c>
      <c r="H18" s="4">
        <f t="shared" si="2"/>
        <v>-12383091.249999952</v>
      </c>
      <c r="I18" s="4">
        <f t="shared" si="3"/>
        <v>610960431.89999998</v>
      </c>
      <c r="J18" s="124"/>
      <c r="K18" s="122"/>
    </row>
    <row r="19" spans="2:12" x14ac:dyDescent="0.2">
      <c r="B19" s="16" t="s">
        <v>44</v>
      </c>
      <c r="C19" s="121">
        <v>860382970.19000006</v>
      </c>
      <c r="D19" s="121">
        <v>0</v>
      </c>
      <c r="E19" s="121">
        <v>0</v>
      </c>
      <c r="F19" s="121">
        <v>88282857.809999973</v>
      </c>
      <c r="G19" s="121">
        <v>0</v>
      </c>
      <c r="H19" s="4">
        <f t="shared" si="2"/>
        <v>88282857.809999973</v>
      </c>
      <c r="I19" s="4">
        <f t="shared" si="3"/>
        <v>948665828</v>
      </c>
      <c r="J19" s="124"/>
      <c r="K19" s="122"/>
      <c r="L19" s="122"/>
    </row>
    <row r="20" spans="2:12" x14ac:dyDescent="0.2">
      <c r="B20" s="16" t="s">
        <v>45</v>
      </c>
      <c r="C20" s="121">
        <v>0</v>
      </c>
      <c r="D20" s="121">
        <v>0</v>
      </c>
      <c r="E20" s="121">
        <v>0</v>
      </c>
      <c r="F20" s="121">
        <v>0</v>
      </c>
      <c r="G20" s="121">
        <v>0</v>
      </c>
      <c r="H20" s="4">
        <f t="shared" si="2"/>
        <v>0</v>
      </c>
      <c r="I20" s="4">
        <f t="shared" si="3"/>
        <v>0</v>
      </c>
    </row>
    <row r="21" spans="2:12" x14ac:dyDescent="0.2">
      <c r="B21" s="16" t="s">
        <v>46</v>
      </c>
      <c r="C21" s="121">
        <v>0</v>
      </c>
      <c r="D21" s="121">
        <v>0</v>
      </c>
      <c r="E21" s="121">
        <v>0</v>
      </c>
      <c r="F21" s="121">
        <v>0</v>
      </c>
      <c r="G21" s="121">
        <v>0</v>
      </c>
      <c r="H21" s="4">
        <f t="shared" si="2"/>
        <v>0</v>
      </c>
      <c r="I21" s="4">
        <f t="shared" si="3"/>
        <v>0</v>
      </c>
    </row>
    <row r="22" spans="2:12" x14ac:dyDescent="0.2">
      <c r="B22" s="17" t="s">
        <v>47</v>
      </c>
      <c r="C22" s="123">
        <f t="shared" ref="C22:I22" si="4">SUM(C23:C31)</f>
        <v>257659427.37</v>
      </c>
      <c r="D22" s="123">
        <f t="shared" si="4"/>
        <v>0</v>
      </c>
      <c r="E22" s="123">
        <f t="shared" si="4"/>
        <v>0</v>
      </c>
      <c r="F22" s="123">
        <f t="shared" si="4"/>
        <v>118640350.16</v>
      </c>
      <c r="G22" s="123">
        <f t="shared" si="4"/>
        <v>6750104.3099999987</v>
      </c>
      <c r="H22" s="3">
        <f t="shared" si="4"/>
        <v>111890245.84999998</v>
      </c>
      <c r="I22" s="3">
        <f t="shared" si="4"/>
        <v>369549673.21999997</v>
      </c>
      <c r="K22" s="122"/>
    </row>
    <row r="23" spans="2:12" x14ac:dyDescent="0.2">
      <c r="B23" s="16" t="s">
        <v>48</v>
      </c>
      <c r="C23" s="121">
        <v>17683567.879999999</v>
      </c>
      <c r="D23" s="121">
        <v>0</v>
      </c>
      <c r="E23" s="121">
        <v>0</v>
      </c>
      <c r="F23" s="121">
        <v>2191789.92</v>
      </c>
      <c r="G23" s="121">
        <v>211637.4</v>
      </c>
      <c r="H23" s="4">
        <f t="shared" ref="H23:H31" si="5">D23-E23+F23-G23</f>
        <v>1980152.52</v>
      </c>
      <c r="I23" s="4">
        <f t="shared" ref="I23:I31" si="6">C23+H23</f>
        <v>19663720.399999999</v>
      </c>
      <c r="J23" s="124"/>
      <c r="K23" s="122"/>
    </row>
    <row r="24" spans="2:12" x14ac:dyDescent="0.2">
      <c r="B24" s="16" t="s">
        <v>49</v>
      </c>
      <c r="C24" s="121">
        <v>27307638.210000001</v>
      </c>
      <c r="D24" s="121">
        <v>0</v>
      </c>
      <c r="E24" s="121">
        <v>0</v>
      </c>
      <c r="F24" s="121">
        <v>1594737.9900000021</v>
      </c>
      <c r="G24" s="121">
        <v>674220.09</v>
      </c>
      <c r="H24" s="4">
        <f t="shared" si="5"/>
        <v>920517.90000000212</v>
      </c>
      <c r="I24" s="4">
        <f t="shared" si="6"/>
        <v>28228156.110000003</v>
      </c>
      <c r="J24" s="124"/>
      <c r="K24" s="122"/>
    </row>
    <row r="25" spans="2:12" x14ac:dyDescent="0.2">
      <c r="B25" s="16" t="s">
        <v>50</v>
      </c>
      <c r="C25" s="121">
        <v>2247518</v>
      </c>
      <c r="D25" s="121">
        <v>0</v>
      </c>
      <c r="E25" s="121">
        <v>0</v>
      </c>
      <c r="F25" s="121">
        <v>1261229.6299999999</v>
      </c>
      <c r="G25" s="121">
        <v>0</v>
      </c>
      <c r="H25" s="4">
        <f t="shared" si="5"/>
        <v>1261229.6299999999</v>
      </c>
      <c r="I25" s="4">
        <f t="shared" si="6"/>
        <v>3508747.63</v>
      </c>
      <c r="J25" s="124"/>
      <c r="K25" s="122"/>
      <c r="L25" s="122"/>
    </row>
    <row r="26" spans="2:12" x14ac:dyDescent="0.2">
      <c r="B26" s="16" t="s">
        <v>51</v>
      </c>
      <c r="C26" s="121">
        <v>37854649.370000005</v>
      </c>
      <c r="D26" s="121">
        <v>0</v>
      </c>
      <c r="E26" s="121">
        <v>0</v>
      </c>
      <c r="F26" s="121">
        <v>22272092.669999994</v>
      </c>
      <c r="G26" s="121">
        <v>378641.45</v>
      </c>
      <c r="H26" s="4">
        <f t="shared" si="5"/>
        <v>21893451.219999995</v>
      </c>
      <c r="I26" s="4">
        <f t="shared" si="6"/>
        <v>59748100.590000004</v>
      </c>
      <c r="J26" s="124"/>
      <c r="K26" s="122"/>
    </row>
    <row r="27" spans="2:12" x14ac:dyDescent="0.2">
      <c r="B27" s="16" t="s">
        <v>52</v>
      </c>
      <c r="C27" s="121">
        <v>32419634.609999999</v>
      </c>
      <c r="D27" s="121">
        <v>0</v>
      </c>
      <c r="E27" s="121">
        <v>0</v>
      </c>
      <c r="F27" s="121">
        <v>2169677.0499999891</v>
      </c>
      <c r="G27" s="121">
        <v>0</v>
      </c>
      <c r="H27" s="4">
        <f t="shared" si="5"/>
        <v>2169677.0499999891</v>
      </c>
      <c r="I27" s="4">
        <f t="shared" si="6"/>
        <v>34589311.659999989</v>
      </c>
      <c r="J27" s="124"/>
      <c r="K27" s="122"/>
      <c r="L27" s="122"/>
    </row>
    <row r="28" spans="2:12" x14ac:dyDescent="0.2">
      <c r="B28" s="16" t="s">
        <v>53</v>
      </c>
      <c r="C28" s="121">
        <v>91472037.979999989</v>
      </c>
      <c r="D28" s="121">
        <v>0</v>
      </c>
      <c r="E28" s="121">
        <v>0</v>
      </c>
      <c r="F28" s="121">
        <v>59181397.539999992</v>
      </c>
      <c r="G28" s="121">
        <v>0</v>
      </c>
      <c r="H28" s="4">
        <f t="shared" si="5"/>
        <v>59181397.539999992</v>
      </c>
      <c r="I28" s="4">
        <f t="shared" si="6"/>
        <v>150653435.51999998</v>
      </c>
      <c r="J28" s="124"/>
      <c r="K28" s="122"/>
    </row>
    <row r="29" spans="2:12" x14ac:dyDescent="0.2">
      <c r="B29" s="16" t="s">
        <v>54</v>
      </c>
      <c r="C29" s="121">
        <v>18453951.829999994</v>
      </c>
      <c r="D29" s="121">
        <v>0</v>
      </c>
      <c r="E29" s="121">
        <v>0</v>
      </c>
      <c r="F29" s="121">
        <v>9468218.4299999997</v>
      </c>
      <c r="G29" s="121">
        <v>4324975.5199999996</v>
      </c>
      <c r="H29" s="4">
        <f t="shared" si="5"/>
        <v>5143242.91</v>
      </c>
      <c r="I29" s="4">
        <f t="shared" si="6"/>
        <v>23597194.739999995</v>
      </c>
      <c r="J29" s="124"/>
      <c r="K29" s="122"/>
    </row>
    <row r="30" spans="2:12" x14ac:dyDescent="0.2">
      <c r="B30" s="16" t="s">
        <v>55</v>
      </c>
      <c r="C30" s="121">
        <v>1945111.33</v>
      </c>
      <c r="D30" s="121">
        <v>0</v>
      </c>
      <c r="E30" s="121">
        <v>0</v>
      </c>
      <c r="F30" s="121">
        <v>18215844</v>
      </c>
      <c r="G30" s="121">
        <v>75000</v>
      </c>
      <c r="H30" s="4">
        <f t="shared" si="5"/>
        <v>18140844</v>
      </c>
      <c r="I30" s="4">
        <f t="shared" si="6"/>
        <v>20085955.329999998</v>
      </c>
      <c r="J30" s="124"/>
      <c r="K30" s="122"/>
    </row>
    <row r="31" spans="2:12" x14ac:dyDescent="0.2">
      <c r="B31" s="16" t="s">
        <v>56</v>
      </c>
      <c r="C31" s="121">
        <v>28275318.160000008</v>
      </c>
      <c r="D31" s="121">
        <v>0</v>
      </c>
      <c r="E31" s="121">
        <v>0</v>
      </c>
      <c r="F31" s="121">
        <v>2285362.9300000002</v>
      </c>
      <c r="G31" s="121">
        <v>1085629.8500000001</v>
      </c>
      <c r="H31" s="4">
        <f t="shared" si="5"/>
        <v>1199733.08</v>
      </c>
      <c r="I31" s="4">
        <f t="shared" si="6"/>
        <v>29475051.24000001</v>
      </c>
      <c r="J31" s="124"/>
      <c r="K31" s="122"/>
    </row>
    <row r="32" spans="2:12" x14ac:dyDescent="0.2">
      <c r="B32" s="17" t="s">
        <v>57</v>
      </c>
      <c r="C32" s="123">
        <f t="shared" ref="C32:I32" si="7">SUM(C33:C41)</f>
        <v>1373286269.8199999</v>
      </c>
      <c r="D32" s="123">
        <f t="shared" si="7"/>
        <v>0</v>
      </c>
      <c r="E32" s="123">
        <f t="shared" si="7"/>
        <v>0</v>
      </c>
      <c r="F32" s="123">
        <f t="shared" si="7"/>
        <v>267748810.59000015</v>
      </c>
      <c r="G32" s="123">
        <f t="shared" si="7"/>
        <v>10724877.130000001</v>
      </c>
      <c r="H32" s="3">
        <f t="shared" si="7"/>
        <v>257023933.46000016</v>
      </c>
      <c r="I32" s="3">
        <f t="shared" si="7"/>
        <v>1630310203.28</v>
      </c>
      <c r="J32" s="124"/>
    </row>
    <row r="33" spans="2:12" x14ac:dyDescent="0.2">
      <c r="B33" s="16" t="s">
        <v>58</v>
      </c>
      <c r="C33" s="121">
        <v>255272920.66</v>
      </c>
      <c r="D33" s="121">
        <v>0</v>
      </c>
      <c r="E33" s="121">
        <v>0</v>
      </c>
      <c r="F33" s="121">
        <v>45129605.470000178</v>
      </c>
      <c r="G33" s="121">
        <v>0</v>
      </c>
      <c r="H33" s="4">
        <f t="shared" ref="H33:H41" si="8">D33-E33+F33-G33</f>
        <v>45129605.470000178</v>
      </c>
      <c r="I33" s="4">
        <f t="shared" ref="I33:I41" si="9">C33+H33</f>
        <v>300402526.13000017</v>
      </c>
      <c r="J33" s="124"/>
      <c r="K33" s="122"/>
      <c r="L33" s="122"/>
    </row>
    <row r="34" spans="2:12" x14ac:dyDescent="0.2">
      <c r="B34" s="16" t="s">
        <v>59</v>
      </c>
      <c r="C34" s="121">
        <v>138425141.84</v>
      </c>
      <c r="D34" s="121">
        <v>0</v>
      </c>
      <c r="E34" s="121">
        <v>0</v>
      </c>
      <c r="F34" s="121">
        <v>29240898.280000001</v>
      </c>
      <c r="G34" s="121">
        <v>1025185.16</v>
      </c>
      <c r="H34" s="4">
        <f t="shared" si="8"/>
        <v>28215713.120000001</v>
      </c>
      <c r="I34" s="4">
        <f t="shared" si="9"/>
        <v>166640854.96000001</v>
      </c>
      <c r="J34" s="124"/>
      <c r="K34" s="122"/>
    </row>
    <row r="35" spans="2:12" x14ac:dyDescent="0.2">
      <c r="B35" s="16" t="s">
        <v>60</v>
      </c>
      <c r="C35" s="121">
        <v>211592501.73000002</v>
      </c>
      <c r="D35" s="121">
        <v>0</v>
      </c>
      <c r="E35" s="121">
        <v>0</v>
      </c>
      <c r="F35" s="121">
        <v>87592622.789999977</v>
      </c>
      <c r="G35" s="121">
        <v>0</v>
      </c>
      <c r="H35" s="4">
        <f t="shared" si="8"/>
        <v>87592622.789999977</v>
      </c>
      <c r="I35" s="4">
        <f t="shared" si="9"/>
        <v>299185124.51999998</v>
      </c>
      <c r="J35" s="124"/>
      <c r="K35" s="122"/>
      <c r="L35" s="122"/>
    </row>
    <row r="36" spans="2:12" x14ac:dyDescent="0.2">
      <c r="B36" s="16" t="s">
        <v>61</v>
      </c>
      <c r="C36" s="121">
        <v>66346578.409999996</v>
      </c>
      <c r="D36" s="121">
        <v>0</v>
      </c>
      <c r="E36" s="121">
        <v>0</v>
      </c>
      <c r="F36" s="121">
        <v>5791970.4300000072</v>
      </c>
      <c r="G36" s="121">
        <v>0</v>
      </c>
      <c r="H36" s="4">
        <f t="shared" si="8"/>
        <v>5791970.4300000072</v>
      </c>
      <c r="I36" s="4">
        <f t="shared" si="9"/>
        <v>72138548.840000004</v>
      </c>
      <c r="J36" s="124"/>
      <c r="K36" s="122"/>
      <c r="L36" s="122"/>
    </row>
    <row r="37" spans="2:12" x14ac:dyDescent="0.2">
      <c r="B37" s="16" t="s">
        <v>62</v>
      </c>
      <c r="C37" s="121">
        <v>306855017.57999992</v>
      </c>
      <c r="D37" s="121">
        <v>0</v>
      </c>
      <c r="E37" s="121">
        <v>0</v>
      </c>
      <c r="F37" s="121">
        <v>90611959.260000005</v>
      </c>
      <c r="G37" s="121">
        <v>4345157.33</v>
      </c>
      <c r="H37" s="4">
        <f t="shared" si="8"/>
        <v>86266801.930000007</v>
      </c>
      <c r="I37" s="4">
        <f t="shared" si="9"/>
        <v>393121819.50999993</v>
      </c>
      <c r="J37" s="124"/>
      <c r="K37" s="122"/>
    </row>
    <row r="38" spans="2:12" x14ac:dyDescent="0.2">
      <c r="B38" s="16" t="s">
        <v>63</v>
      </c>
      <c r="C38" s="121">
        <v>144274194.94</v>
      </c>
      <c r="D38" s="121">
        <v>0</v>
      </c>
      <c r="E38" s="121">
        <v>0</v>
      </c>
      <c r="F38" s="121">
        <v>7444526.2800000012</v>
      </c>
      <c r="G38" s="121">
        <v>2850892.85</v>
      </c>
      <c r="H38" s="4">
        <f t="shared" si="8"/>
        <v>4593633.4300000016</v>
      </c>
      <c r="I38" s="4">
        <f t="shared" si="9"/>
        <v>148867828.37</v>
      </c>
      <c r="J38" s="124"/>
      <c r="K38" s="122"/>
    </row>
    <row r="39" spans="2:12" x14ac:dyDescent="0.2">
      <c r="B39" s="16" t="s">
        <v>64</v>
      </c>
      <c r="C39" s="121">
        <v>7766583.5199999996</v>
      </c>
      <c r="D39" s="121">
        <v>0</v>
      </c>
      <c r="E39" s="121">
        <v>0</v>
      </c>
      <c r="F39" s="121">
        <v>-309251.20000000019</v>
      </c>
      <c r="G39" s="121">
        <v>20443.16</v>
      </c>
      <c r="H39" s="4">
        <f t="shared" si="8"/>
        <v>-329694.36000000016</v>
      </c>
      <c r="I39" s="4">
        <f t="shared" si="9"/>
        <v>7436889.1599999992</v>
      </c>
      <c r="J39" s="124"/>
      <c r="K39" s="122"/>
    </row>
    <row r="40" spans="2:12" x14ac:dyDescent="0.2">
      <c r="B40" s="16" t="s">
        <v>65</v>
      </c>
      <c r="C40" s="121">
        <v>127829257.45</v>
      </c>
      <c r="D40" s="121">
        <v>0</v>
      </c>
      <c r="E40" s="121">
        <v>0</v>
      </c>
      <c r="F40" s="121">
        <v>1776493.2800000012</v>
      </c>
      <c r="G40" s="121">
        <v>2281099.2999999998</v>
      </c>
      <c r="H40" s="4">
        <f t="shared" si="8"/>
        <v>-504606.01999999862</v>
      </c>
      <c r="I40" s="4">
        <f t="shared" si="9"/>
        <v>127324651.43000001</v>
      </c>
      <c r="J40" s="124"/>
      <c r="K40" s="122"/>
    </row>
    <row r="41" spans="2:12" x14ac:dyDescent="0.2">
      <c r="B41" s="16" t="s">
        <v>66</v>
      </c>
      <c r="C41" s="121">
        <v>114924073.68999998</v>
      </c>
      <c r="D41" s="121">
        <v>0</v>
      </c>
      <c r="E41" s="121">
        <v>0</v>
      </c>
      <c r="F41" s="121">
        <v>469986</v>
      </c>
      <c r="G41" s="121">
        <v>202099.33</v>
      </c>
      <c r="H41" s="4">
        <f t="shared" si="8"/>
        <v>267886.67000000004</v>
      </c>
      <c r="I41" s="4">
        <f t="shared" si="9"/>
        <v>115191960.35999998</v>
      </c>
      <c r="J41" s="124"/>
      <c r="K41" s="122"/>
    </row>
    <row r="42" spans="2:12" x14ac:dyDescent="0.2">
      <c r="B42" s="17" t="s">
        <v>67</v>
      </c>
      <c r="C42" s="123">
        <f t="shared" ref="C42:I42" si="10">SUM(C43:C51)</f>
        <v>1348794646.6499999</v>
      </c>
      <c r="D42" s="123">
        <f t="shared" si="10"/>
        <v>0</v>
      </c>
      <c r="E42" s="123">
        <f t="shared" si="10"/>
        <v>0</v>
      </c>
      <c r="F42" s="123">
        <f t="shared" si="10"/>
        <v>211743475.69999993</v>
      </c>
      <c r="G42" s="123">
        <f t="shared" si="10"/>
        <v>6690332.0800000001</v>
      </c>
      <c r="H42" s="3">
        <f t="shared" si="10"/>
        <v>205053143.61999995</v>
      </c>
      <c r="I42" s="3">
        <f t="shared" si="10"/>
        <v>1553847790.27</v>
      </c>
    </row>
    <row r="43" spans="2:12" x14ac:dyDescent="0.2">
      <c r="B43" s="16" t="s">
        <v>68</v>
      </c>
      <c r="C43" s="121">
        <v>850579437.32999992</v>
      </c>
      <c r="D43" s="121">
        <v>0</v>
      </c>
      <c r="E43" s="121">
        <v>0</v>
      </c>
      <c r="F43" s="121">
        <v>78805223.559999943</v>
      </c>
      <c r="G43" s="121">
        <v>0</v>
      </c>
      <c r="H43" s="4">
        <f t="shared" ref="H43:H51" si="11">D43-E43+F43-G43</f>
        <v>78805223.559999943</v>
      </c>
      <c r="I43" s="4">
        <f t="shared" ref="I43:I51" si="12">C43+H43</f>
        <v>929384660.88999987</v>
      </c>
      <c r="J43" s="124"/>
      <c r="K43" s="122"/>
      <c r="L43" s="122"/>
    </row>
    <row r="44" spans="2:12" x14ac:dyDescent="0.2">
      <c r="B44" s="16" t="s">
        <v>69</v>
      </c>
      <c r="C44" s="121">
        <v>107780835.28</v>
      </c>
      <c r="D44" s="121">
        <v>0</v>
      </c>
      <c r="E44" s="121">
        <v>0</v>
      </c>
      <c r="F44" s="121">
        <v>29010422.25999999</v>
      </c>
      <c r="G44" s="121">
        <v>0</v>
      </c>
      <c r="H44" s="4">
        <f t="shared" si="11"/>
        <v>29010422.25999999</v>
      </c>
      <c r="I44" s="4">
        <f t="shared" si="12"/>
        <v>136791257.53999999</v>
      </c>
      <c r="J44" s="124"/>
      <c r="K44" s="122"/>
    </row>
    <row r="45" spans="2:12" x14ac:dyDescent="0.2">
      <c r="B45" s="16" t="s">
        <v>70</v>
      </c>
      <c r="C45" s="121">
        <v>116635054</v>
      </c>
      <c r="D45" s="121">
        <v>0</v>
      </c>
      <c r="E45" s="121">
        <v>0</v>
      </c>
      <c r="F45" s="121">
        <v>30402166.390000015</v>
      </c>
      <c r="G45" s="121">
        <v>0</v>
      </c>
      <c r="H45" s="4">
        <f t="shared" si="11"/>
        <v>30402166.390000015</v>
      </c>
      <c r="I45" s="4">
        <f t="shared" si="12"/>
        <v>147037220.39000002</v>
      </c>
      <c r="J45" s="124"/>
      <c r="K45" s="122"/>
      <c r="L45" s="122"/>
    </row>
    <row r="46" spans="2:12" x14ac:dyDescent="0.2">
      <c r="B46" s="16" t="s">
        <v>71</v>
      </c>
      <c r="C46" s="121">
        <v>271800805.76999998</v>
      </c>
      <c r="D46" s="121">
        <v>0</v>
      </c>
      <c r="E46" s="121">
        <v>0</v>
      </c>
      <c r="F46" s="121">
        <v>73525663.489999995</v>
      </c>
      <c r="G46" s="121">
        <v>6690332.0800000001</v>
      </c>
      <c r="H46" s="4">
        <f t="shared" si="11"/>
        <v>66835331.409999996</v>
      </c>
      <c r="I46" s="4">
        <f t="shared" si="12"/>
        <v>338636137.17999995</v>
      </c>
      <c r="J46" s="124"/>
      <c r="K46" s="122"/>
    </row>
    <row r="47" spans="2:12" x14ac:dyDescent="0.2">
      <c r="B47" s="16" t="s">
        <v>72</v>
      </c>
      <c r="C47" s="121">
        <v>1798514.27</v>
      </c>
      <c r="D47" s="121">
        <v>0</v>
      </c>
      <c r="E47" s="121">
        <v>0</v>
      </c>
      <c r="F47" s="121">
        <v>0</v>
      </c>
      <c r="G47" s="121">
        <v>0</v>
      </c>
      <c r="H47" s="4">
        <f t="shared" si="11"/>
        <v>0</v>
      </c>
      <c r="I47" s="4">
        <f t="shared" si="12"/>
        <v>1798514.27</v>
      </c>
      <c r="J47" s="124"/>
      <c r="K47" s="122"/>
    </row>
    <row r="48" spans="2:12" x14ac:dyDescent="0.2">
      <c r="B48" s="16" t="s">
        <v>73</v>
      </c>
      <c r="C48" s="121">
        <v>0</v>
      </c>
      <c r="D48" s="121">
        <v>0</v>
      </c>
      <c r="E48" s="121">
        <v>0</v>
      </c>
      <c r="F48" s="121">
        <v>0</v>
      </c>
      <c r="G48" s="121">
        <v>0</v>
      </c>
      <c r="H48" s="4">
        <f t="shared" si="11"/>
        <v>0</v>
      </c>
      <c r="I48" s="4">
        <f t="shared" si="12"/>
        <v>0</v>
      </c>
      <c r="J48" s="124"/>
      <c r="K48" s="122"/>
    </row>
    <row r="49" spans="2:12" x14ac:dyDescent="0.2">
      <c r="B49" s="16" t="s">
        <v>74</v>
      </c>
      <c r="C49" s="121">
        <v>0</v>
      </c>
      <c r="D49" s="121">
        <v>0</v>
      </c>
      <c r="E49" s="121">
        <v>0</v>
      </c>
      <c r="F49" s="121">
        <v>0</v>
      </c>
      <c r="G49" s="121">
        <v>0</v>
      </c>
      <c r="H49" s="4">
        <f t="shared" si="11"/>
        <v>0</v>
      </c>
      <c r="I49" s="4">
        <f t="shared" si="12"/>
        <v>0</v>
      </c>
      <c r="J49" s="124"/>
      <c r="K49" s="122"/>
    </row>
    <row r="50" spans="2:12" x14ac:dyDescent="0.2">
      <c r="B50" s="16" t="s">
        <v>75</v>
      </c>
      <c r="C50" s="121">
        <v>0</v>
      </c>
      <c r="D50" s="121">
        <v>0</v>
      </c>
      <c r="E50" s="121">
        <v>0</v>
      </c>
      <c r="F50" s="121">
        <v>0</v>
      </c>
      <c r="G50" s="121">
        <v>0</v>
      </c>
      <c r="H50" s="4">
        <f t="shared" si="11"/>
        <v>0</v>
      </c>
      <c r="I50" s="4">
        <f t="shared" si="12"/>
        <v>0</v>
      </c>
      <c r="J50" s="124"/>
      <c r="K50" s="122"/>
    </row>
    <row r="51" spans="2:12" x14ac:dyDescent="0.2">
      <c r="B51" s="16" t="s">
        <v>76</v>
      </c>
      <c r="C51" s="121">
        <v>200000</v>
      </c>
      <c r="D51" s="121">
        <v>0</v>
      </c>
      <c r="E51" s="121">
        <v>0</v>
      </c>
      <c r="F51" s="121">
        <v>0</v>
      </c>
      <c r="G51" s="121">
        <v>0</v>
      </c>
      <c r="H51" s="4">
        <f t="shared" si="11"/>
        <v>0</v>
      </c>
      <c r="I51" s="4">
        <f t="shared" si="12"/>
        <v>200000</v>
      </c>
      <c r="J51" s="124"/>
      <c r="K51" s="122"/>
    </row>
    <row r="52" spans="2:12" x14ac:dyDescent="0.2">
      <c r="B52" s="17" t="s">
        <v>77</v>
      </c>
      <c r="C52" s="123">
        <f t="shared" ref="C52:I52" si="13">SUM(C53:C61)</f>
        <v>121326520.31999999</v>
      </c>
      <c r="D52" s="123">
        <f t="shared" si="13"/>
        <v>0</v>
      </c>
      <c r="E52" s="123">
        <f t="shared" si="13"/>
        <v>0</v>
      </c>
      <c r="F52" s="123">
        <f t="shared" si="13"/>
        <v>52202587.19000002</v>
      </c>
      <c r="G52" s="123">
        <f t="shared" si="13"/>
        <v>6888677.5800000001</v>
      </c>
      <c r="H52" s="3">
        <f t="shared" si="13"/>
        <v>45313909.610000022</v>
      </c>
      <c r="I52" s="3">
        <f t="shared" si="13"/>
        <v>166640429.93000004</v>
      </c>
      <c r="J52" s="124"/>
    </row>
    <row r="53" spans="2:12" x14ac:dyDescent="0.2">
      <c r="B53" s="16" t="s">
        <v>78</v>
      </c>
      <c r="C53" s="121">
        <v>34770041.68999999</v>
      </c>
      <c r="D53" s="121">
        <v>0</v>
      </c>
      <c r="E53" s="121">
        <v>0</v>
      </c>
      <c r="F53" s="121">
        <v>19988167.550000027</v>
      </c>
      <c r="G53" s="121">
        <v>0</v>
      </c>
      <c r="H53" s="4">
        <f t="shared" ref="H53:H61" si="14">D53-E53+F53-G53</f>
        <v>19988167.550000027</v>
      </c>
      <c r="I53" s="4">
        <f t="shared" ref="I53:I61" si="15">C53+H53</f>
        <v>54758209.240000017</v>
      </c>
      <c r="J53" s="124"/>
      <c r="K53" s="122"/>
      <c r="L53" s="122"/>
    </row>
    <row r="54" spans="2:12" x14ac:dyDescent="0.2">
      <c r="B54" s="16" t="s">
        <v>79</v>
      </c>
      <c r="C54" s="121">
        <v>3841824.33</v>
      </c>
      <c r="D54" s="121">
        <v>0</v>
      </c>
      <c r="E54" s="121">
        <v>0</v>
      </c>
      <c r="F54" s="121">
        <v>2146967.84</v>
      </c>
      <c r="G54" s="121">
        <v>1071046.6100000001</v>
      </c>
      <c r="H54" s="4">
        <f t="shared" si="14"/>
        <v>1075921.2299999997</v>
      </c>
      <c r="I54" s="4">
        <f t="shared" si="15"/>
        <v>4917745.5599999996</v>
      </c>
      <c r="J54" s="124"/>
      <c r="K54" s="122"/>
      <c r="L54" s="122"/>
    </row>
    <row r="55" spans="2:12" x14ac:dyDescent="0.2">
      <c r="B55" s="16" t="s">
        <v>80</v>
      </c>
      <c r="C55" s="121">
        <v>10149016.68</v>
      </c>
      <c r="D55" s="121">
        <v>0</v>
      </c>
      <c r="E55" s="121">
        <v>0</v>
      </c>
      <c r="F55" s="121">
        <v>368383.19999999925</v>
      </c>
      <c r="G55" s="121">
        <v>0</v>
      </c>
      <c r="H55" s="4">
        <f t="shared" si="14"/>
        <v>368383.19999999925</v>
      </c>
      <c r="I55" s="4">
        <f t="shared" si="15"/>
        <v>10517399.879999999</v>
      </c>
      <c r="J55" s="124"/>
      <c r="K55" s="122"/>
      <c r="L55" s="122"/>
    </row>
    <row r="56" spans="2:12" x14ac:dyDescent="0.2">
      <c r="B56" s="16" t="s">
        <v>81</v>
      </c>
      <c r="C56" s="121">
        <v>43837598.879999995</v>
      </c>
      <c r="D56" s="121">
        <v>0</v>
      </c>
      <c r="E56" s="121">
        <v>0</v>
      </c>
      <c r="F56" s="121">
        <v>8432785.2299999967</v>
      </c>
      <c r="G56" s="121">
        <v>5804007.29</v>
      </c>
      <c r="H56" s="4">
        <f t="shared" si="14"/>
        <v>2628777.9399999967</v>
      </c>
      <c r="I56" s="4">
        <f t="shared" si="15"/>
        <v>46466376.819999993</v>
      </c>
      <c r="J56" s="124"/>
      <c r="K56" s="122"/>
      <c r="L56" s="122"/>
    </row>
    <row r="57" spans="2:12" x14ac:dyDescent="0.2">
      <c r="B57" s="16" t="s">
        <v>82</v>
      </c>
      <c r="C57" s="121">
        <v>526930</v>
      </c>
      <c r="D57" s="121">
        <v>0</v>
      </c>
      <c r="E57" s="121">
        <v>0</v>
      </c>
      <c r="F57" s="121">
        <v>13477491.18</v>
      </c>
      <c r="G57" s="121">
        <v>13623.68</v>
      </c>
      <c r="H57" s="4">
        <f t="shared" si="14"/>
        <v>13463867.5</v>
      </c>
      <c r="I57" s="4">
        <f t="shared" si="15"/>
        <v>13990797.5</v>
      </c>
      <c r="J57" s="124"/>
      <c r="K57" s="122"/>
      <c r="L57" s="122"/>
    </row>
    <row r="58" spans="2:12" x14ac:dyDescent="0.2">
      <c r="B58" s="16" t="s">
        <v>83</v>
      </c>
      <c r="C58" s="121">
        <v>16779067.740000002</v>
      </c>
      <c r="D58" s="121">
        <v>0</v>
      </c>
      <c r="E58" s="121">
        <v>0</v>
      </c>
      <c r="F58" s="121">
        <v>7229982.6999999993</v>
      </c>
      <c r="G58" s="121">
        <v>0</v>
      </c>
      <c r="H58" s="4">
        <f t="shared" si="14"/>
        <v>7229982.6999999993</v>
      </c>
      <c r="I58" s="4">
        <f t="shared" si="15"/>
        <v>24009050.440000001</v>
      </c>
      <c r="J58" s="124"/>
      <c r="K58" s="122"/>
      <c r="L58" s="122"/>
    </row>
    <row r="59" spans="2:12" x14ac:dyDescent="0.2">
      <c r="B59" s="16" t="s">
        <v>84</v>
      </c>
      <c r="C59" s="121">
        <v>0</v>
      </c>
      <c r="D59" s="121">
        <v>0</v>
      </c>
      <c r="E59" s="121">
        <v>0</v>
      </c>
      <c r="F59" s="121">
        <v>0</v>
      </c>
      <c r="G59" s="121">
        <v>0</v>
      </c>
      <c r="H59" s="4">
        <f t="shared" si="14"/>
        <v>0</v>
      </c>
      <c r="I59" s="4">
        <f t="shared" si="15"/>
        <v>0</v>
      </c>
      <c r="J59" s="124"/>
      <c r="K59" s="122"/>
      <c r="L59" s="122"/>
    </row>
    <row r="60" spans="2:12" x14ac:dyDescent="0.2">
      <c r="B60" s="16" t="s">
        <v>85</v>
      </c>
      <c r="C60" s="121">
        <v>0</v>
      </c>
      <c r="D60" s="121">
        <v>0</v>
      </c>
      <c r="E60" s="121">
        <v>0</v>
      </c>
      <c r="F60" s="121">
        <v>0</v>
      </c>
      <c r="G60" s="121">
        <v>0</v>
      </c>
      <c r="H60" s="4">
        <f t="shared" si="14"/>
        <v>0</v>
      </c>
      <c r="I60" s="4">
        <f t="shared" si="15"/>
        <v>0</v>
      </c>
      <c r="J60" s="124"/>
      <c r="K60" s="122"/>
      <c r="L60" s="122"/>
    </row>
    <row r="61" spans="2:12" x14ac:dyDescent="0.2">
      <c r="B61" s="16" t="s">
        <v>86</v>
      </c>
      <c r="C61" s="121">
        <v>11422041</v>
      </c>
      <c r="D61" s="121">
        <v>0</v>
      </c>
      <c r="E61" s="121">
        <v>0</v>
      </c>
      <c r="F61" s="121">
        <v>558809.49000000022</v>
      </c>
      <c r="G61" s="121">
        <v>0</v>
      </c>
      <c r="H61" s="4">
        <f t="shared" si="14"/>
        <v>558809.49000000022</v>
      </c>
      <c r="I61" s="4">
        <f t="shared" si="15"/>
        <v>11980850.49</v>
      </c>
      <c r="J61" s="124"/>
      <c r="K61" s="122"/>
      <c r="L61" s="122"/>
    </row>
    <row r="62" spans="2:12" x14ac:dyDescent="0.2">
      <c r="B62" s="17" t="s">
        <v>87</v>
      </c>
      <c r="C62" s="123">
        <f t="shared" ref="C62:I62" si="16">SUM(C63:C65)</f>
        <v>89237926.659999996</v>
      </c>
      <c r="D62" s="123">
        <f t="shared" si="16"/>
        <v>75696644.650000006</v>
      </c>
      <c r="E62" s="123">
        <f t="shared" si="16"/>
        <v>0</v>
      </c>
      <c r="F62" s="123">
        <f t="shared" si="16"/>
        <v>1393006901.79</v>
      </c>
      <c r="G62" s="123">
        <f t="shared" si="16"/>
        <v>1526969.87</v>
      </c>
      <c r="H62" s="3">
        <f t="shared" si="16"/>
        <v>1467176576.5699997</v>
      </c>
      <c r="I62" s="3">
        <f t="shared" si="16"/>
        <v>1556414503.2299998</v>
      </c>
    </row>
    <row r="63" spans="2:12" x14ac:dyDescent="0.2">
      <c r="B63" s="16" t="s">
        <v>88</v>
      </c>
      <c r="C63" s="121">
        <v>75300118.420000002</v>
      </c>
      <c r="D63" s="121">
        <v>23796644.649999999</v>
      </c>
      <c r="E63" s="121">
        <v>0</v>
      </c>
      <c r="F63" s="121">
        <v>787988844.64999974</v>
      </c>
      <c r="G63" s="121">
        <v>1526969.87</v>
      </c>
      <c r="H63" s="4">
        <f>D63-E63+F63-G63</f>
        <v>810258519.42999971</v>
      </c>
      <c r="I63" s="4">
        <f>C63+H63</f>
        <v>885558637.84999967</v>
      </c>
      <c r="J63" s="124"/>
      <c r="K63" s="122"/>
    </row>
    <row r="64" spans="2:12" x14ac:dyDescent="0.2">
      <c r="B64" s="16" t="s">
        <v>89</v>
      </c>
      <c r="C64" s="121">
        <v>13937808.24</v>
      </c>
      <c r="D64" s="121">
        <v>51900000</v>
      </c>
      <c r="E64" s="121">
        <v>0</v>
      </c>
      <c r="F64" s="121">
        <v>605018057.1400001</v>
      </c>
      <c r="G64" s="121">
        <v>0</v>
      </c>
      <c r="H64" s="4">
        <f>D64-E64+F64-G64</f>
        <v>656918057.1400001</v>
      </c>
      <c r="I64" s="4">
        <f>C64+H64</f>
        <v>670855865.38000011</v>
      </c>
      <c r="J64" s="124"/>
      <c r="K64" s="122"/>
      <c r="L64" s="122"/>
    </row>
    <row r="65" spans="2:12" x14ac:dyDescent="0.2">
      <c r="B65" s="16" t="s">
        <v>90</v>
      </c>
      <c r="C65" s="121">
        <v>0</v>
      </c>
      <c r="D65" s="121">
        <v>0</v>
      </c>
      <c r="E65" s="121">
        <v>0</v>
      </c>
      <c r="F65" s="121">
        <v>0</v>
      </c>
      <c r="G65" s="121">
        <v>0</v>
      </c>
      <c r="H65" s="4">
        <f>D65-E65+F65-G65</f>
        <v>0</v>
      </c>
      <c r="I65" s="4">
        <f>C65+H65</f>
        <v>0</v>
      </c>
      <c r="J65" s="124"/>
    </row>
    <row r="66" spans="2:12" x14ac:dyDescent="0.2">
      <c r="B66" s="17" t="s">
        <v>91</v>
      </c>
      <c r="C66" s="123">
        <f t="shared" ref="C66:I66" si="17">SUM(C67:C73)</f>
        <v>230000000</v>
      </c>
      <c r="D66" s="123">
        <f t="shared" si="17"/>
        <v>25193684.379999999</v>
      </c>
      <c r="E66" s="123">
        <f t="shared" si="17"/>
        <v>0</v>
      </c>
      <c r="F66" s="123">
        <f t="shared" si="17"/>
        <v>24423898.239999995</v>
      </c>
      <c r="G66" s="123">
        <f t="shared" si="17"/>
        <v>172581991.59999999</v>
      </c>
      <c r="H66" s="3">
        <f t="shared" si="17"/>
        <v>-122964408.98</v>
      </c>
      <c r="I66" s="3">
        <f t="shared" si="17"/>
        <v>107035591.02</v>
      </c>
    </row>
    <row r="67" spans="2:12" x14ac:dyDescent="0.2">
      <c r="B67" s="16" t="s">
        <v>92</v>
      </c>
      <c r="C67" s="121">
        <v>0</v>
      </c>
      <c r="D67" s="121">
        <v>0</v>
      </c>
      <c r="E67" s="121">
        <v>0</v>
      </c>
      <c r="F67" s="121">
        <v>0</v>
      </c>
      <c r="G67" s="121">
        <v>0</v>
      </c>
      <c r="H67" s="4">
        <f t="shared" ref="H67:H73" si="18">D67-E67+F67-G67</f>
        <v>0</v>
      </c>
      <c r="I67" s="4">
        <f t="shared" ref="I67:I73" si="19">C67+H67</f>
        <v>0</v>
      </c>
    </row>
    <row r="68" spans="2:12" x14ac:dyDescent="0.2">
      <c r="B68" s="16" t="s">
        <v>93</v>
      </c>
      <c r="C68" s="121">
        <v>0</v>
      </c>
      <c r="D68" s="121">
        <v>0</v>
      </c>
      <c r="E68" s="121">
        <v>0</v>
      </c>
      <c r="F68" s="121">
        <v>0</v>
      </c>
      <c r="G68" s="121">
        <v>0</v>
      </c>
      <c r="H68" s="4">
        <f t="shared" si="18"/>
        <v>0</v>
      </c>
      <c r="I68" s="4">
        <f t="shared" si="19"/>
        <v>0</v>
      </c>
    </row>
    <row r="69" spans="2:12" x14ac:dyDescent="0.2">
      <c r="B69" s="16" t="s">
        <v>94</v>
      </c>
      <c r="C69" s="121">
        <v>0</v>
      </c>
      <c r="D69" s="121">
        <v>0</v>
      </c>
      <c r="E69" s="121">
        <v>0</v>
      </c>
      <c r="F69" s="121">
        <v>0</v>
      </c>
      <c r="G69" s="121">
        <v>0</v>
      </c>
      <c r="H69" s="4">
        <f t="shared" si="18"/>
        <v>0</v>
      </c>
      <c r="I69" s="4">
        <f t="shared" si="19"/>
        <v>0</v>
      </c>
    </row>
    <row r="70" spans="2:12" x14ac:dyDescent="0.2">
      <c r="B70" s="16" t="s">
        <v>95</v>
      </c>
      <c r="C70" s="121">
        <v>0</v>
      </c>
      <c r="D70" s="121">
        <v>0</v>
      </c>
      <c r="E70" s="121">
        <v>0</v>
      </c>
      <c r="F70" s="121">
        <v>0</v>
      </c>
      <c r="G70" s="121">
        <v>0</v>
      </c>
      <c r="H70" s="4">
        <f t="shared" si="18"/>
        <v>0</v>
      </c>
      <c r="I70" s="4">
        <f t="shared" si="19"/>
        <v>0</v>
      </c>
    </row>
    <row r="71" spans="2:12" x14ac:dyDescent="0.2">
      <c r="B71" s="16" t="s">
        <v>96</v>
      </c>
      <c r="C71" s="121">
        <v>0</v>
      </c>
      <c r="D71" s="121">
        <v>0</v>
      </c>
      <c r="E71" s="121">
        <v>0</v>
      </c>
      <c r="F71" s="121">
        <v>0</v>
      </c>
      <c r="G71" s="121">
        <v>0</v>
      </c>
      <c r="H71" s="4">
        <f t="shared" si="18"/>
        <v>0</v>
      </c>
      <c r="I71" s="4">
        <f t="shared" si="19"/>
        <v>0</v>
      </c>
    </row>
    <row r="72" spans="2:12" x14ac:dyDescent="0.2">
      <c r="B72" s="16" t="s">
        <v>97</v>
      </c>
      <c r="C72" s="121">
        <v>0</v>
      </c>
      <c r="D72" s="121">
        <v>0</v>
      </c>
      <c r="E72" s="121">
        <v>0</v>
      </c>
      <c r="F72" s="121">
        <v>0</v>
      </c>
      <c r="G72" s="121">
        <v>0</v>
      </c>
      <c r="H72" s="4">
        <f t="shared" si="18"/>
        <v>0</v>
      </c>
      <c r="I72" s="4">
        <f t="shared" si="19"/>
        <v>0</v>
      </c>
    </row>
    <row r="73" spans="2:12" x14ac:dyDescent="0.2">
      <c r="B73" s="16" t="s">
        <v>98</v>
      </c>
      <c r="C73" s="121">
        <v>230000000</v>
      </c>
      <c r="D73" s="121">
        <f>7396000+17797684.38</f>
        <v>25193684.379999999</v>
      </c>
      <c r="E73" s="121">
        <v>0</v>
      </c>
      <c r="F73" s="121">
        <v>24423898.239999995</v>
      </c>
      <c r="G73" s="121">
        <v>172581991.59999999</v>
      </c>
      <c r="H73" s="4">
        <f t="shared" si="18"/>
        <v>-122964408.98</v>
      </c>
      <c r="I73" s="4">
        <f t="shared" si="19"/>
        <v>107035591.02</v>
      </c>
      <c r="J73" s="124"/>
      <c r="K73" s="122"/>
      <c r="L73" s="122"/>
    </row>
    <row r="74" spans="2:12" x14ac:dyDescent="0.2">
      <c r="B74" s="17" t="s">
        <v>99</v>
      </c>
      <c r="C74" s="123">
        <f t="shared" ref="C74:I74" si="20">SUM(C75:C77)</f>
        <v>0</v>
      </c>
      <c r="D74" s="123">
        <f t="shared" si="20"/>
        <v>0</v>
      </c>
      <c r="E74" s="123">
        <f t="shared" si="20"/>
        <v>0</v>
      </c>
      <c r="F74" s="123">
        <f t="shared" si="20"/>
        <v>0</v>
      </c>
      <c r="G74" s="123">
        <f t="shared" si="20"/>
        <v>0</v>
      </c>
      <c r="H74" s="3">
        <f t="shared" si="20"/>
        <v>0</v>
      </c>
      <c r="I74" s="3">
        <f t="shared" si="20"/>
        <v>0</v>
      </c>
    </row>
    <row r="75" spans="2:12" x14ac:dyDescent="0.2">
      <c r="B75" s="16" t="s">
        <v>100</v>
      </c>
      <c r="C75" s="121">
        <v>0</v>
      </c>
      <c r="D75" s="121">
        <v>0</v>
      </c>
      <c r="E75" s="121">
        <v>0</v>
      </c>
      <c r="F75" s="121">
        <v>0</v>
      </c>
      <c r="G75" s="121">
        <v>0</v>
      </c>
      <c r="H75" s="4">
        <f>D75-E75+F75-G75</f>
        <v>0</v>
      </c>
      <c r="I75" s="4">
        <f>C75+H75</f>
        <v>0</v>
      </c>
    </row>
    <row r="76" spans="2:12" x14ac:dyDescent="0.2">
      <c r="B76" s="16" t="s">
        <v>101</v>
      </c>
      <c r="C76" s="121">
        <v>0</v>
      </c>
      <c r="D76" s="121">
        <v>0</v>
      </c>
      <c r="E76" s="121">
        <v>0</v>
      </c>
      <c r="F76" s="121">
        <v>0</v>
      </c>
      <c r="G76" s="121">
        <v>0</v>
      </c>
      <c r="H76" s="4">
        <f>D76-E76+F76-G76</f>
        <v>0</v>
      </c>
      <c r="I76" s="4">
        <f>C76+H76</f>
        <v>0</v>
      </c>
    </row>
    <row r="77" spans="2:12" x14ac:dyDescent="0.2">
      <c r="B77" s="16" t="s">
        <v>102</v>
      </c>
      <c r="C77" s="121">
        <v>0</v>
      </c>
      <c r="D77" s="121">
        <v>0</v>
      </c>
      <c r="E77" s="121">
        <v>0</v>
      </c>
      <c r="F77" s="121">
        <v>0</v>
      </c>
      <c r="G77" s="121">
        <v>0</v>
      </c>
      <c r="H77" s="4">
        <f>D77-E77+F77-G77</f>
        <v>0</v>
      </c>
      <c r="I77" s="4">
        <f>C77+H77</f>
        <v>0</v>
      </c>
    </row>
    <row r="78" spans="2:12" x14ac:dyDescent="0.2">
      <c r="B78" s="17" t="s">
        <v>103</v>
      </c>
      <c r="C78" s="123">
        <f t="shared" ref="C78:I78" si="21">SUM(C79:C85)</f>
        <v>0</v>
      </c>
      <c r="D78" s="123">
        <f t="shared" si="21"/>
        <v>0</v>
      </c>
      <c r="E78" s="123">
        <f t="shared" si="21"/>
        <v>0</v>
      </c>
      <c r="F78" s="123">
        <f t="shared" si="21"/>
        <v>0</v>
      </c>
      <c r="G78" s="123">
        <f t="shared" si="21"/>
        <v>0</v>
      </c>
      <c r="H78" s="3">
        <f t="shared" si="21"/>
        <v>0</v>
      </c>
      <c r="I78" s="3">
        <f t="shared" si="21"/>
        <v>0</v>
      </c>
    </row>
    <row r="79" spans="2:12" x14ac:dyDescent="0.2">
      <c r="B79" s="16" t="s">
        <v>104</v>
      </c>
      <c r="C79" s="121">
        <v>0</v>
      </c>
      <c r="D79" s="121">
        <v>0</v>
      </c>
      <c r="E79" s="121">
        <v>0</v>
      </c>
      <c r="F79" s="121">
        <v>0</v>
      </c>
      <c r="G79" s="121">
        <v>0</v>
      </c>
      <c r="H79" s="4">
        <f t="shared" ref="H79:H85" si="22">D79-E79+F79-G79</f>
        <v>0</v>
      </c>
      <c r="I79" s="4">
        <f t="shared" ref="I79:I85" si="23">C79+H79</f>
        <v>0</v>
      </c>
    </row>
    <row r="80" spans="2:12" x14ac:dyDescent="0.2">
      <c r="B80" s="16" t="s">
        <v>105</v>
      </c>
      <c r="C80" s="121">
        <v>0</v>
      </c>
      <c r="D80" s="121">
        <v>0</v>
      </c>
      <c r="E80" s="121">
        <v>0</v>
      </c>
      <c r="F80" s="121">
        <v>0</v>
      </c>
      <c r="G80" s="121">
        <v>0</v>
      </c>
      <c r="H80" s="4">
        <f t="shared" si="22"/>
        <v>0</v>
      </c>
      <c r="I80" s="4">
        <f t="shared" si="23"/>
        <v>0</v>
      </c>
    </row>
    <row r="81" spans="2:11" x14ac:dyDescent="0.2">
      <c r="B81" s="16" t="s">
        <v>106</v>
      </c>
      <c r="C81" s="121">
        <v>0</v>
      </c>
      <c r="D81" s="121">
        <v>0</v>
      </c>
      <c r="E81" s="121">
        <v>0</v>
      </c>
      <c r="F81" s="121">
        <v>0</v>
      </c>
      <c r="G81" s="121">
        <v>0</v>
      </c>
      <c r="H81" s="4">
        <f t="shared" si="22"/>
        <v>0</v>
      </c>
      <c r="I81" s="4">
        <f t="shared" si="23"/>
        <v>0</v>
      </c>
    </row>
    <row r="82" spans="2:11" x14ac:dyDescent="0.2">
      <c r="B82" s="16" t="s">
        <v>107</v>
      </c>
      <c r="C82" s="121">
        <v>0</v>
      </c>
      <c r="D82" s="121">
        <v>0</v>
      </c>
      <c r="E82" s="121">
        <v>0</v>
      </c>
      <c r="F82" s="121">
        <v>0</v>
      </c>
      <c r="G82" s="121">
        <v>0</v>
      </c>
      <c r="H82" s="4">
        <f t="shared" si="22"/>
        <v>0</v>
      </c>
      <c r="I82" s="4">
        <f t="shared" si="23"/>
        <v>0</v>
      </c>
    </row>
    <row r="83" spans="2:11" x14ac:dyDescent="0.2">
      <c r="B83" s="16" t="s">
        <v>108</v>
      </c>
      <c r="C83" s="121">
        <v>0</v>
      </c>
      <c r="D83" s="121">
        <v>0</v>
      </c>
      <c r="E83" s="121">
        <v>0</v>
      </c>
      <c r="F83" s="121">
        <v>0</v>
      </c>
      <c r="G83" s="121">
        <v>0</v>
      </c>
      <c r="H83" s="4">
        <f t="shared" si="22"/>
        <v>0</v>
      </c>
      <c r="I83" s="4">
        <f t="shared" si="23"/>
        <v>0</v>
      </c>
    </row>
    <row r="84" spans="2:11" x14ac:dyDescent="0.2">
      <c r="B84" s="16" t="s">
        <v>109</v>
      </c>
      <c r="C84" s="121">
        <v>0</v>
      </c>
      <c r="D84" s="121">
        <v>0</v>
      </c>
      <c r="E84" s="121">
        <v>0</v>
      </c>
      <c r="F84" s="121">
        <v>0</v>
      </c>
      <c r="G84" s="121">
        <v>0</v>
      </c>
      <c r="H84" s="4">
        <f t="shared" si="22"/>
        <v>0</v>
      </c>
      <c r="I84" s="4">
        <f t="shared" si="23"/>
        <v>0</v>
      </c>
    </row>
    <row r="85" spans="2:11" x14ac:dyDescent="0.2">
      <c r="B85" s="16" t="s">
        <v>110</v>
      </c>
      <c r="C85" s="121">
        <v>0</v>
      </c>
      <c r="D85" s="121">
        <v>0</v>
      </c>
      <c r="E85" s="121">
        <v>0</v>
      </c>
      <c r="F85" s="121">
        <v>0</v>
      </c>
      <c r="G85" s="121">
        <v>0</v>
      </c>
      <c r="H85" s="4">
        <f t="shared" si="22"/>
        <v>0</v>
      </c>
      <c r="I85" s="4">
        <f t="shared" si="23"/>
        <v>0</v>
      </c>
    </row>
    <row r="86" spans="2:11" x14ac:dyDescent="0.2">
      <c r="B86" s="10"/>
      <c r="C86" s="121"/>
      <c r="D86" s="121"/>
      <c r="E86" s="121"/>
      <c r="F86" s="121"/>
      <c r="G86" s="121"/>
      <c r="H86" s="4"/>
      <c r="I86" s="4"/>
    </row>
    <row r="87" spans="2:11" x14ac:dyDescent="0.2">
      <c r="B87" s="14" t="s">
        <v>111</v>
      </c>
      <c r="C87" s="123">
        <f t="shared" ref="C87:I87" si="24">C88+C96+C106+C116+C126+C136+C140+C148+C152</f>
        <v>2288676945.4699998</v>
      </c>
      <c r="D87" s="123">
        <f t="shared" si="24"/>
        <v>125277351.38</v>
      </c>
      <c r="E87" s="123">
        <f t="shared" si="24"/>
        <v>0</v>
      </c>
      <c r="F87" s="123">
        <f t="shared" si="24"/>
        <v>628346512.55000019</v>
      </c>
      <c r="G87" s="123">
        <f t="shared" si="24"/>
        <v>205851885.78</v>
      </c>
      <c r="H87" s="3">
        <f t="shared" si="24"/>
        <v>547771978.15000021</v>
      </c>
      <c r="I87" s="3">
        <f t="shared" si="24"/>
        <v>2836448923.6199999</v>
      </c>
    </row>
    <row r="88" spans="2:11" x14ac:dyDescent="0.2">
      <c r="B88" s="17" t="s">
        <v>39</v>
      </c>
      <c r="C88" s="123">
        <f t="shared" ref="C88:I88" si="25">SUM(C89:C95)</f>
        <v>180000000</v>
      </c>
      <c r="D88" s="123">
        <f t="shared" si="25"/>
        <v>0</v>
      </c>
      <c r="E88" s="123">
        <f t="shared" si="25"/>
        <v>0</v>
      </c>
      <c r="F88" s="123">
        <f t="shared" si="25"/>
        <v>0</v>
      </c>
      <c r="G88" s="123">
        <f t="shared" si="25"/>
        <v>0</v>
      </c>
      <c r="H88" s="3">
        <f t="shared" si="25"/>
        <v>0</v>
      </c>
      <c r="I88" s="3">
        <f t="shared" si="25"/>
        <v>180000000</v>
      </c>
    </row>
    <row r="89" spans="2:11" x14ac:dyDescent="0.2">
      <c r="B89" s="16" t="s">
        <v>40</v>
      </c>
      <c r="C89" s="121">
        <v>0</v>
      </c>
      <c r="D89" s="121">
        <v>0</v>
      </c>
      <c r="E89" s="121">
        <v>0</v>
      </c>
      <c r="F89" s="121">
        <v>0</v>
      </c>
      <c r="G89" s="121">
        <v>0</v>
      </c>
      <c r="H89" s="4">
        <f t="shared" ref="H89:H95" si="26">D89-E89+F89-G89</f>
        <v>0</v>
      </c>
      <c r="I89" s="4">
        <f t="shared" ref="I89:I95" si="27">C89+H89</f>
        <v>0</v>
      </c>
    </row>
    <row r="90" spans="2:11" x14ac:dyDescent="0.2">
      <c r="B90" s="16" t="s">
        <v>41</v>
      </c>
      <c r="C90" s="121">
        <v>0</v>
      </c>
      <c r="D90" s="121">
        <v>0</v>
      </c>
      <c r="E90" s="121">
        <v>0</v>
      </c>
      <c r="F90" s="121">
        <v>0</v>
      </c>
      <c r="G90" s="121">
        <v>0</v>
      </c>
      <c r="H90" s="4">
        <f t="shared" si="26"/>
        <v>0</v>
      </c>
      <c r="I90" s="4">
        <f t="shared" si="27"/>
        <v>0</v>
      </c>
    </row>
    <row r="91" spans="2:11" x14ac:dyDescent="0.2">
      <c r="B91" s="16" t="s">
        <v>42</v>
      </c>
      <c r="C91" s="121">
        <v>0</v>
      </c>
      <c r="D91" s="121">
        <v>0</v>
      </c>
      <c r="E91" s="121">
        <v>0</v>
      </c>
      <c r="F91" s="121">
        <v>0</v>
      </c>
      <c r="G91" s="121">
        <v>0</v>
      </c>
      <c r="H91" s="4">
        <f t="shared" si="26"/>
        <v>0</v>
      </c>
      <c r="I91" s="4">
        <f t="shared" si="27"/>
        <v>0</v>
      </c>
    </row>
    <row r="92" spans="2:11" x14ac:dyDescent="0.2">
      <c r="B92" s="16" t="s">
        <v>43</v>
      </c>
      <c r="C92" s="121">
        <v>180000000</v>
      </c>
      <c r="D92" s="121">
        <v>0</v>
      </c>
      <c r="E92" s="121">
        <v>0</v>
      </c>
      <c r="F92" s="121">
        <v>0</v>
      </c>
      <c r="G92" s="121">
        <v>0</v>
      </c>
      <c r="H92" s="4">
        <f t="shared" si="26"/>
        <v>0</v>
      </c>
      <c r="I92" s="4">
        <f t="shared" si="27"/>
        <v>180000000</v>
      </c>
      <c r="J92" s="124"/>
      <c r="K92" s="122"/>
    </row>
    <row r="93" spans="2:11" x14ac:dyDescent="0.2">
      <c r="B93" s="16" t="s">
        <v>44</v>
      </c>
      <c r="C93" s="121">
        <v>0</v>
      </c>
      <c r="D93" s="121">
        <v>0</v>
      </c>
      <c r="E93" s="121">
        <v>0</v>
      </c>
      <c r="F93" s="121">
        <v>0</v>
      </c>
      <c r="G93" s="121">
        <v>0</v>
      </c>
      <c r="H93" s="4">
        <f t="shared" si="26"/>
        <v>0</v>
      </c>
      <c r="I93" s="4">
        <f t="shared" si="27"/>
        <v>0</v>
      </c>
    </row>
    <row r="94" spans="2:11" x14ac:dyDescent="0.2">
      <c r="B94" s="16" t="s">
        <v>45</v>
      </c>
      <c r="C94" s="121">
        <v>0</v>
      </c>
      <c r="D94" s="121">
        <v>0</v>
      </c>
      <c r="E94" s="121">
        <v>0</v>
      </c>
      <c r="F94" s="121">
        <v>0</v>
      </c>
      <c r="G94" s="121">
        <v>0</v>
      </c>
      <c r="H94" s="4">
        <f t="shared" si="26"/>
        <v>0</v>
      </c>
      <c r="I94" s="4">
        <f t="shared" si="27"/>
        <v>0</v>
      </c>
    </row>
    <row r="95" spans="2:11" x14ac:dyDescent="0.2">
      <c r="B95" s="16" t="s">
        <v>46</v>
      </c>
      <c r="C95" s="121">
        <v>0</v>
      </c>
      <c r="D95" s="121">
        <v>0</v>
      </c>
      <c r="E95" s="121">
        <v>0</v>
      </c>
      <c r="F95" s="121">
        <v>0</v>
      </c>
      <c r="G95" s="121">
        <v>0</v>
      </c>
      <c r="H95" s="4">
        <f t="shared" si="26"/>
        <v>0</v>
      </c>
      <c r="I95" s="4">
        <f t="shared" si="27"/>
        <v>0</v>
      </c>
    </row>
    <row r="96" spans="2:11" x14ac:dyDescent="0.2">
      <c r="B96" s="17" t="s">
        <v>47</v>
      </c>
      <c r="C96" s="123">
        <f t="shared" ref="C96:I96" si="28">SUM(C97:C105)</f>
        <v>137849257.67000002</v>
      </c>
      <c r="D96" s="123">
        <f t="shared" si="28"/>
        <v>255800</v>
      </c>
      <c r="E96" s="123">
        <f t="shared" si="28"/>
        <v>0</v>
      </c>
      <c r="F96" s="123">
        <f t="shared" si="28"/>
        <v>1898858.75</v>
      </c>
      <c r="G96" s="123">
        <f t="shared" si="28"/>
        <v>12697569.509999998</v>
      </c>
      <c r="H96" s="3">
        <f t="shared" si="28"/>
        <v>-10542910.759999998</v>
      </c>
      <c r="I96" s="3">
        <f t="shared" si="28"/>
        <v>127306346.91000001</v>
      </c>
    </row>
    <row r="97" spans="2:12" x14ac:dyDescent="0.2">
      <c r="B97" s="16" t="s">
        <v>48</v>
      </c>
      <c r="C97" s="121">
        <v>0</v>
      </c>
      <c r="D97" s="121">
        <v>0</v>
      </c>
      <c r="E97" s="121">
        <v>0</v>
      </c>
      <c r="F97" s="121">
        <v>0</v>
      </c>
      <c r="G97" s="121">
        <v>0</v>
      </c>
      <c r="H97" s="4">
        <f t="shared" ref="H97:H105" si="29">D97-E97+F97-G97</f>
        <v>0</v>
      </c>
      <c r="I97" s="4">
        <f t="shared" ref="I97:I105" si="30">C97+H97</f>
        <v>0</v>
      </c>
    </row>
    <row r="98" spans="2:12" x14ac:dyDescent="0.2">
      <c r="B98" s="16" t="s">
        <v>49</v>
      </c>
      <c r="C98" s="121">
        <v>0</v>
      </c>
      <c r="D98" s="121">
        <v>0</v>
      </c>
      <c r="E98" s="121">
        <v>0</v>
      </c>
      <c r="F98" s="121">
        <v>0</v>
      </c>
      <c r="G98" s="121">
        <v>0</v>
      </c>
      <c r="H98" s="4">
        <f t="shared" si="29"/>
        <v>0</v>
      </c>
      <c r="I98" s="4">
        <f t="shared" si="30"/>
        <v>0</v>
      </c>
    </row>
    <row r="99" spans="2:12" x14ac:dyDescent="0.2">
      <c r="B99" s="16" t="s">
        <v>50</v>
      </c>
      <c r="C99" s="121">
        <v>0</v>
      </c>
      <c r="D99" s="121">
        <v>0</v>
      </c>
      <c r="E99" s="121">
        <v>0</v>
      </c>
      <c r="F99" s="121">
        <v>0</v>
      </c>
      <c r="G99" s="121">
        <v>0</v>
      </c>
      <c r="H99" s="4">
        <f t="shared" si="29"/>
        <v>0</v>
      </c>
      <c r="I99" s="4">
        <f t="shared" si="30"/>
        <v>0</v>
      </c>
    </row>
    <row r="100" spans="2:12" x14ac:dyDescent="0.2">
      <c r="B100" s="16" t="s">
        <v>51</v>
      </c>
      <c r="C100" s="121">
        <v>0</v>
      </c>
      <c r="D100" s="121">
        <v>0</v>
      </c>
      <c r="E100" s="121">
        <v>0</v>
      </c>
      <c r="F100" s="121">
        <v>0</v>
      </c>
      <c r="G100" s="121">
        <v>0</v>
      </c>
      <c r="H100" s="4">
        <f t="shared" si="29"/>
        <v>0</v>
      </c>
      <c r="I100" s="4">
        <f t="shared" si="30"/>
        <v>0</v>
      </c>
    </row>
    <row r="101" spans="2:12" x14ac:dyDescent="0.2">
      <c r="B101" s="18" t="s">
        <v>52</v>
      </c>
      <c r="C101" s="121">
        <v>0</v>
      </c>
      <c r="D101" s="121">
        <v>20238.7</v>
      </c>
      <c r="E101" s="121">
        <v>0</v>
      </c>
      <c r="F101" s="121">
        <v>0</v>
      </c>
      <c r="G101" s="121">
        <v>0</v>
      </c>
      <c r="H101" s="4">
        <f t="shared" si="29"/>
        <v>20238.7</v>
      </c>
      <c r="I101" s="4">
        <f t="shared" si="30"/>
        <v>20238.7</v>
      </c>
      <c r="J101" s="124"/>
      <c r="K101" s="122"/>
    </row>
    <row r="102" spans="2:12" x14ac:dyDescent="0.2">
      <c r="B102" s="16" t="s">
        <v>53</v>
      </c>
      <c r="C102" s="121">
        <v>80000000</v>
      </c>
      <c r="D102" s="121">
        <v>70000</v>
      </c>
      <c r="E102" s="121">
        <v>0</v>
      </c>
      <c r="F102" s="121">
        <v>0</v>
      </c>
      <c r="G102" s="121">
        <v>0</v>
      </c>
      <c r="H102" s="4">
        <f t="shared" si="29"/>
        <v>70000</v>
      </c>
      <c r="I102" s="4">
        <f t="shared" si="30"/>
        <v>80070000</v>
      </c>
      <c r="J102" s="124"/>
      <c r="K102" s="122"/>
    </row>
    <row r="103" spans="2:12" x14ac:dyDescent="0.2">
      <c r="B103" s="16" t="s">
        <v>54</v>
      </c>
      <c r="C103" s="121">
        <v>27734644</v>
      </c>
      <c r="D103" s="121">
        <f>127000+20761.3</f>
        <v>147761.29999999999</v>
      </c>
      <c r="E103" s="121">
        <v>0</v>
      </c>
      <c r="F103" s="121">
        <v>0</v>
      </c>
      <c r="G103" s="121">
        <v>12697569.509999998</v>
      </c>
      <c r="H103" s="4">
        <f t="shared" si="29"/>
        <v>-12549808.209999997</v>
      </c>
      <c r="I103" s="4">
        <f t="shared" si="30"/>
        <v>15184835.790000003</v>
      </c>
      <c r="J103" s="124"/>
      <c r="K103" s="122"/>
      <c r="L103" s="122"/>
    </row>
    <row r="104" spans="2:12" x14ac:dyDescent="0.2">
      <c r="B104" s="16" t="s">
        <v>55</v>
      </c>
      <c r="C104" s="121">
        <v>30114613.670000002</v>
      </c>
      <c r="D104" s="121">
        <v>0</v>
      </c>
      <c r="E104" s="121">
        <v>0</v>
      </c>
      <c r="F104" s="121">
        <v>1898858.75</v>
      </c>
      <c r="G104" s="121">
        <v>0</v>
      </c>
      <c r="H104" s="4">
        <f t="shared" si="29"/>
        <v>1898858.75</v>
      </c>
      <c r="I104" s="4">
        <f t="shared" si="30"/>
        <v>32013472.420000002</v>
      </c>
      <c r="J104" s="124"/>
      <c r="K104" s="122"/>
    </row>
    <row r="105" spans="2:12" x14ac:dyDescent="0.2">
      <c r="B105" s="16" t="s">
        <v>56</v>
      </c>
      <c r="C105" s="121">
        <v>0</v>
      </c>
      <c r="D105" s="121">
        <v>17800</v>
      </c>
      <c r="E105" s="121">
        <v>0</v>
      </c>
      <c r="F105" s="121">
        <v>0</v>
      </c>
      <c r="G105" s="121">
        <v>0</v>
      </c>
      <c r="H105" s="4">
        <f t="shared" si="29"/>
        <v>17800</v>
      </c>
      <c r="I105" s="4">
        <f t="shared" si="30"/>
        <v>17800</v>
      </c>
      <c r="J105" s="124"/>
      <c r="K105" s="122"/>
    </row>
    <row r="106" spans="2:12" x14ac:dyDescent="0.2">
      <c r="B106" s="17" t="s">
        <v>57</v>
      </c>
      <c r="C106" s="123">
        <f t="shared" ref="C106:I106" si="31">SUM(C107:C115)</f>
        <v>644321876.50999999</v>
      </c>
      <c r="D106" s="123">
        <f t="shared" si="31"/>
        <v>510000</v>
      </c>
      <c r="E106" s="123">
        <f t="shared" si="31"/>
        <v>0</v>
      </c>
      <c r="F106" s="123">
        <f t="shared" si="31"/>
        <v>37625882.039999969</v>
      </c>
      <c r="G106" s="123">
        <f t="shared" si="31"/>
        <v>7449360</v>
      </c>
      <c r="H106" s="3">
        <f t="shared" si="31"/>
        <v>30686522.039999969</v>
      </c>
      <c r="I106" s="3">
        <f t="shared" si="31"/>
        <v>675008398.54999995</v>
      </c>
    </row>
    <row r="107" spans="2:12" x14ac:dyDescent="0.2">
      <c r="B107" s="16" t="s">
        <v>58</v>
      </c>
      <c r="C107" s="121">
        <v>1600000</v>
      </c>
      <c r="D107" s="121">
        <v>0</v>
      </c>
      <c r="E107" s="121">
        <v>0</v>
      </c>
      <c r="F107" s="121">
        <v>14673219.76</v>
      </c>
      <c r="G107" s="121">
        <v>0</v>
      </c>
      <c r="H107" s="4">
        <f t="shared" ref="H107:H115" si="32">D107-E107+F107-G107</f>
        <v>14673219.76</v>
      </c>
      <c r="I107" s="4">
        <f t="shared" ref="I107:I115" si="33">C107+H107</f>
        <v>16273219.76</v>
      </c>
      <c r="J107" s="124"/>
      <c r="K107" s="122"/>
      <c r="L107" s="122"/>
    </row>
    <row r="108" spans="2:12" x14ac:dyDescent="0.2">
      <c r="B108" s="16" t="s">
        <v>59</v>
      </c>
      <c r="C108" s="121">
        <v>0</v>
      </c>
      <c r="D108" s="121">
        <v>50000</v>
      </c>
      <c r="E108" s="121">
        <v>0</v>
      </c>
      <c r="F108" s="121">
        <v>0</v>
      </c>
      <c r="G108" s="121">
        <v>0</v>
      </c>
      <c r="H108" s="4">
        <f t="shared" si="32"/>
        <v>50000</v>
      </c>
      <c r="I108" s="4">
        <f t="shared" si="33"/>
        <v>50000</v>
      </c>
      <c r="J108" s="124"/>
      <c r="K108" s="122"/>
    </row>
    <row r="109" spans="2:12" x14ac:dyDescent="0.2">
      <c r="B109" s="16" t="s">
        <v>60</v>
      </c>
      <c r="C109" s="121">
        <v>22733991.800000001</v>
      </c>
      <c r="D109" s="121">
        <v>0</v>
      </c>
      <c r="E109" s="121">
        <v>0</v>
      </c>
      <c r="F109" s="121">
        <v>0</v>
      </c>
      <c r="G109" s="121">
        <v>4085360</v>
      </c>
      <c r="H109" s="4">
        <f t="shared" si="32"/>
        <v>-4085360</v>
      </c>
      <c r="I109" s="4">
        <f t="shared" si="33"/>
        <v>18648631.800000001</v>
      </c>
      <c r="J109" s="124"/>
      <c r="K109" s="122"/>
      <c r="L109" s="122"/>
    </row>
    <row r="110" spans="2:12" x14ac:dyDescent="0.2">
      <c r="B110" s="16" t="s">
        <v>61</v>
      </c>
      <c r="C110" s="121">
        <v>0</v>
      </c>
      <c r="D110" s="121">
        <v>0</v>
      </c>
      <c r="E110" s="121">
        <v>0</v>
      </c>
      <c r="F110" s="121">
        <v>0</v>
      </c>
      <c r="G110" s="121">
        <v>0</v>
      </c>
      <c r="H110" s="4">
        <f t="shared" si="32"/>
        <v>0</v>
      </c>
      <c r="I110" s="4">
        <f t="shared" si="33"/>
        <v>0</v>
      </c>
      <c r="J110" s="124"/>
      <c r="K110" s="122"/>
    </row>
    <row r="111" spans="2:12" x14ac:dyDescent="0.2">
      <c r="B111" s="16" t="s">
        <v>62</v>
      </c>
      <c r="C111" s="121">
        <v>619400957.71000004</v>
      </c>
      <c r="D111" s="121">
        <v>440000</v>
      </c>
      <c r="E111" s="121">
        <v>0</v>
      </c>
      <c r="F111" s="121">
        <v>22825662.279999971</v>
      </c>
      <c r="G111" s="121">
        <v>3364000</v>
      </c>
      <c r="H111" s="4">
        <f t="shared" si="32"/>
        <v>19901662.279999971</v>
      </c>
      <c r="I111" s="4">
        <f t="shared" si="33"/>
        <v>639302619.99000001</v>
      </c>
      <c r="J111" s="124"/>
      <c r="K111" s="122"/>
    </row>
    <row r="112" spans="2:12" x14ac:dyDescent="0.2">
      <c r="B112" s="16" t="s">
        <v>63</v>
      </c>
      <c r="C112" s="121">
        <v>0</v>
      </c>
      <c r="D112" s="121">
        <v>0</v>
      </c>
      <c r="E112" s="121">
        <v>0</v>
      </c>
      <c r="F112" s="121">
        <v>0</v>
      </c>
      <c r="G112" s="121">
        <v>0</v>
      </c>
      <c r="H112" s="4">
        <f t="shared" si="32"/>
        <v>0</v>
      </c>
      <c r="I112" s="4">
        <f t="shared" si="33"/>
        <v>0</v>
      </c>
      <c r="J112" s="124"/>
      <c r="K112" s="122"/>
    </row>
    <row r="113" spans="2:12" x14ac:dyDescent="0.2">
      <c r="B113" s="16" t="s">
        <v>64</v>
      </c>
      <c r="C113" s="121">
        <v>0</v>
      </c>
      <c r="D113" s="121">
        <v>0</v>
      </c>
      <c r="E113" s="121">
        <v>0</v>
      </c>
      <c r="F113" s="121">
        <v>127000</v>
      </c>
      <c r="G113" s="121">
        <v>0</v>
      </c>
      <c r="H113" s="4">
        <f t="shared" si="32"/>
        <v>127000</v>
      </c>
      <c r="I113" s="4">
        <f t="shared" si="33"/>
        <v>127000</v>
      </c>
      <c r="J113" s="124"/>
      <c r="K113" s="122"/>
    </row>
    <row r="114" spans="2:12" x14ac:dyDescent="0.2">
      <c r="B114" s="16" t="s">
        <v>65</v>
      </c>
      <c r="C114" s="121">
        <v>0</v>
      </c>
      <c r="D114" s="121">
        <v>0</v>
      </c>
      <c r="E114" s="121">
        <v>0</v>
      </c>
      <c r="F114" s="121">
        <v>0</v>
      </c>
      <c r="G114" s="121">
        <v>0</v>
      </c>
      <c r="H114" s="4">
        <f t="shared" si="32"/>
        <v>0</v>
      </c>
      <c r="I114" s="4">
        <f t="shared" si="33"/>
        <v>0</v>
      </c>
      <c r="J114" s="124"/>
      <c r="K114" s="122"/>
    </row>
    <row r="115" spans="2:12" x14ac:dyDescent="0.2">
      <c r="B115" s="16" t="s">
        <v>66</v>
      </c>
      <c r="C115" s="121">
        <v>586927</v>
      </c>
      <c r="D115" s="121">
        <v>20000</v>
      </c>
      <c r="E115" s="121">
        <v>0</v>
      </c>
      <c r="F115" s="121">
        <v>0</v>
      </c>
      <c r="G115" s="121">
        <v>0</v>
      </c>
      <c r="H115" s="4">
        <f t="shared" si="32"/>
        <v>20000</v>
      </c>
      <c r="I115" s="4">
        <f t="shared" si="33"/>
        <v>606927</v>
      </c>
      <c r="J115" s="124"/>
      <c r="K115" s="122"/>
    </row>
    <row r="116" spans="2:12" x14ac:dyDescent="0.2">
      <c r="B116" s="17" t="s">
        <v>67</v>
      </c>
      <c r="C116" s="123">
        <f t="shared" ref="C116:I116" si="34">SUM(C117:C125)</f>
        <v>409750545.96999997</v>
      </c>
      <c r="D116" s="123">
        <f t="shared" si="34"/>
        <v>0</v>
      </c>
      <c r="E116" s="123">
        <f t="shared" si="34"/>
        <v>0</v>
      </c>
      <c r="F116" s="123">
        <f t="shared" si="34"/>
        <v>76867278.130000025</v>
      </c>
      <c r="G116" s="123">
        <f t="shared" si="34"/>
        <v>0</v>
      </c>
      <c r="H116" s="3">
        <f t="shared" si="34"/>
        <v>76867278.130000025</v>
      </c>
      <c r="I116" s="3">
        <f t="shared" si="34"/>
        <v>486617824.10000002</v>
      </c>
    </row>
    <row r="117" spans="2:12" x14ac:dyDescent="0.2">
      <c r="B117" s="16" t="s">
        <v>68</v>
      </c>
      <c r="C117" s="121">
        <v>204789779.13</v>
      </c>
      <c r="D117" s="121">
        <v>0</v>
      </c>
      <c r="E117" s="121">
        <v>0</v>
      </c>
      <c r="F117" s="121">
        <v>16413034.350000024</v>
      </c>
      <c r="G117" s="121">
        <v>0</v>
      </c>
      <c r="H117" s="4">
        <f t="shared" ref="H117:H125" si="35">D117-E117+F117-G117</f>
        <v>16413034.350000024</v>
      </c>
      <c r="I117" s="4">
        <f t="shared" ref="I117:I125" si="36">C117+H117</f>
        <v>221202813.48000002</v>
      </c>
      <c r="J117" s="124"/>
      <c r="K117" s="122"/>
      <c r="L117" s="122"/>
    </row>
    <row r="118" spans="2:12" x14ac:dyDescent="0.2">
      <c r="B118" s="16" t="s">
        <v>69</v>
      </c>
      <c r="C118" s="121">
        <v>162277406.78999999</v>
      </c>
      <c r="D118" s="121">
        <v>0</v>
      </c>
      <c r="E118" s="121">
        <v>0</v>
      </c>
      <c r="F118" s="121">
        <v>59589493.780000001</v>
      </c>
      <c r="G118" s="121">
        <v>0</v>
      </c>
      <c r="H118" s="4">
        <f t="shared" si="35"/>
        <v>59589493.780000001</v>
      </c>
      <c r="I118" s="4">
        <f t="shared" si="36"/>
        <v>221866900.56999999</v>
      </c>
      <c r="J118" s="124"/>
      <c r="K118" s="122"/>
      <c r="L118" s="122"/>
    </row>
    <row r="119" spans="2:12" x14ac:dyDescent="0.2">
      <c r="B119" s="16" t="s">
        <v>70</v>
      </c>
      <c r="C119" s="121">
        <v>0</v>
      </c>
      <c r="D119" s="121">
        <v>0</v>
      </c>
      <c r="E119" s="121">
        <v>0</v>
      </c>
      <c r="F119" s="121">
        <v>0</v>
      </c>
      <c r="G119" s="121">
        <v>0</v>
      </c>
      <c r="H119" s="4">
        <f t="shared" si="35"/>
        <v>0</v>
      </c>
      <c r="I119" s="4">
        <f t="shared" si="36"/>
        <v>0</v>
      </c>
      <c r="J119" s="124"/>
      <c r="K119" s="122"/>
      <c r="L119" s="122"/>
    </row>
    <row r="120" spans="2:12" x14ac:dyDescent="0.2">
      <c r="B120" s="16" t="s">
        <v>71</v>
      </c>
      <c r="C120" s="121">
        <v>42683360.049999997</v>
      </c>
      <c r="D120" s="121">
        <v>0</v>
      </c>
      <c r="E120" s="121">
        <v>0</v>
      </c>
      <c r="F120" s="121">
        <v>864750.00000000745</v>
      </c>
      <c r="G120" s="121">
        <v>0</v>
      </c>
      <c r="H120" s="4">
        <f t="shared" si="35"/>
        <v>864750.00000000745</v>
      </c>
      <c r="I120" s="4">
        <f t="shared" si="36"/>
        <v>43548110.050000004</v>
      </c>
      <c r="J120" s="124"/>
      <c r="K120" s="122"/>
      <c r="L120" s="122"/>
    </row>
    <row r="121" spans="2:12" x14ac:dyDescent="0.2">
      <c r="B121" s="16" t="s">
        <v>72</v>
      </c>
      <c r="C121" s="121">
        <v>0</v>
      </c>
      <c r="D121" s="121">
        <v>0</v>
      </c>
      <c r="E121" s="121">
        <v>0</v>
      </c>
      <c r="F121" s="121">
        <v>0</v>
      </c>
      <c r="G121" s="121">
        <v>0</v>
      </c>
      <c r="H121" s="4">
        <f t="shared" si="35"/>
        <v>0</v>
      </c>
      <c r="I121" s="4">
        <f t="shared" si="36"/>
        <v>0</v>
      </c>
    </row>
    <row r="122" spans="2:12" x14ac:dyDescent="0.2">
      <c r="B122" s="16" t="s">
        <v>73</v>
      </c>
      <c r="C122" s="121">
        <v>0</v>
      </c>
      <c r="D122" s="121">
        <v>0</v>
      </c>
      <c r="E122" s="121">
        <v>0</v>
      </c>
      <c r="F122" s="121">
        <v>0</v>
      </c>
      <c r="G122" s="121">
        <v>0</v>
      </c>
      <c r="H122" s="4">
        <f t="shared" si="35"/>
        <v>0</v>
      </c>
      <c r="I122" s="4">
        <f t="shared" si="36"/>
        <v>0</v>
      </c>
    </row>
    <row r="123" spans="2:12" x14ac:dyDescent="0.2">
      <c r="B123" s="16" t="s">
        <v>74</v>
      </c>
      <c r="C123" s="121">
        <v>0</v>
      </c>
      <c r="D123" s="121">
        <v>0</v>
      </c>
      <c r="E123" s="121">
        <v>0</v>
      </c>
      <c r="F123" s="121">
        <v>0</v>
      </c>
      <c r="G123" s="121">
        <v>0</v>
      </c>
      <c r="H123" s="4">
        <f t="shared" si="35"/>
        <v>0</v>
      </c>
      <c r="I123" s="4">
        <f t="shared" si="36"/>
        <v>0</v>
      </c>
    </row>
    <row r="124" spans="2:12" x14ac:dyDescent="0.2">
      <c r="B124" s="16" t="s">
        <v>75</v>
      </c>
      <c r="C124" s="121">
        <v>0</v>
      </c>
      <c r="D124" s="121">
        <v>0</v>
      </c>
      <c r="E124" s="121">
        <v>0</v>
      </c>
      <c r="F124" s="121">
        <v>0</v>
      </c>
      <c r="G124" s="121">
        <v>0</v>
      </c>
      <c r="H124" s="4">
        <f t="shared" si="35"/>
        <v>0</v>
      </c>
      <c r="I124" s="4">
        <f t="shared" si="36"/>
        <v>0</v>
      </c>
    </row>
    <row r="125" spans="2:12" x14ac:dyDescent="0.2">
      <c r="B125" s="16" t="s">
        <v>76</v>
      </c>
      <c r="C125" s="121">
        <v>0</v>
      </c>
      <c r="D125" s="121">
        <v>0</v>
      </c>
      <c r="E125" s="121">
        <v>0</v>
      </c>
      <c r="F125" s="121">
        <v>0</v>
      </c>
      <c r="G125" s="121">
        <v>0</v>
      </c>
      <c r="H125" s="4">
        <f t="shared" si="35"/>
        <v>0</v>
      </c>
      <c r="I125" s="4">
        <f t="shared" si="36"/>
        <v>0</v>
      </c>
    </row>
    <row r="126" spans="2:12" x14ac:dyDescent="0.2">
      <c r="B126" s="17" t="s">
        <v>77</v>
      </c>
      <c r="C126" s="123">
        <f t="shared" ref="C126:I126" si="37">SUM(C127:C135)</f>
        <v>44385034.869999997</v>
      </c>
      <c r="D126" s="123">
        <f t="shared" si="37"/>
        <v>51200</v>
      </c>
      <c r="E126" s="123">
        <f t="shared" si="37"/>
        <v>0</v>
      </c>
      <c r="F126" s="123">
        <f t="shared" si="37"/>
        <v>43560776.969999999</v>
      </c>
      <c r="G126" s="123">
        <f t="shared" si="37"/>
        <v>6737834.6399999997</v>
      </c>
      <c r="H126" s="3">
        <f t="shared" si="37"/>
        <v>36874142.329999998</v>
      </c>
      <c r="I126" s="3">
        <f t="shared" si="37"/>
        <v>81259177.200000003</v>
      </c>
    </row>
    <row r="127" spans="2:12" x14ac:dyDescent="0.2">
      <c r="B127" s="16" t="s">
        <v>78</v>
      </c>
      <c r="C127" s="121">
        <v>20588101.719999999</v>
      </c>
      <c r="D127" s="121">
        <v>19100</v>
      </c>
      <c r="E127" s="121">
        <v>0</v>
      </c>
      <c r="F127" s="121">
        <v>10598398.32</v>
      </c>
      <c r="G127" s="121">
        <v>6433834.6399999997</v>
      </c>
      <c r="H127" s="4">
        <f t="shared" ref="H127:H135" si="38">D127-E127+F127-G127</f>
        <v>4183663.6800000006</v>
      </c>
      <c r="I127" s="4">
        <f t="shared" ref="I127:I135" si="39">C127+H127</f>
        <v>24771765.399999999</v>
      </c>
      <c r="J127" s="124"/>
      <c r="K127" s="122"/>
      <c r="L127" s="122"/>
    </row>
    <row r="128" spans="2:12" x14ac:dyDescent="0.2">
      <c r="B128" s="16" t="s">
        <v>79</v>
      </c>
      <c r="C128" s="121">
        <v>131751.95000000001</v>
      </c>
      <c r="D128" s="121">
        <v>0</v>
      </c>
      <c r="E128" s="121">
        <v>0</v>
      </c>
      <c r="F128" s="121">
        <v>0</v>
      </c>
      <c r="G128" s="121">
        <v>0</v>
      </c>
      <c r="H128" s="4">
        <f t="shared" si="38"/>
        <v>0</v>
      </c>
      <c r="I128" s="4">
        <f t="shared" si="39"/>
        <v>131751.95000000001</v>
      </c>
      <c r="J128" s="124"/>
      <c r="K128" s="122"/>
      <c r="L128" s="122"/>
    </row>
    <row r="129" spans="2:12" x14ac:dyDescent="0.2">
      <c r="B129" s="16" t="s">
        <v>80</v>
      </c>
      <c r="C129" s="121">
        <v>0</v>
      </c>
      <c r="D129" s="121">
        <v>0</v>
      </c>
      <c r="E129" s="121">
        <v>0</v>
      </c>
      <c r="F129" s="121">
        <v>0</v>
      </c>
      <c r="G129" s="121">
        <v>0</v>
      </c>
      <c r="H129" s="4">
        <f t="shared" si="38"/>
        <v>0</v>
      </c>
      <c r="I129" s="4">
        <f t="shared" si="39"/>
        <v>0</v>
      </c>
      <c r="J129" s="124"/>
      <c r="K129" s="122"/>
      <c r="L129" s="122"/>
    </row>
    <row r="130" spans="2:12" x14ac:dyDescent="0.2">
      <c r="B130" s="16" t="s">
        <v>81</v>
      </c>
      <c r="C130" s="121">
        <v>10007900</v>
      </c>
      <c r="D130" s="121">
        <v>0</v>
      </c>
      <c r="E130" s="121">
        <v>0</v>
      </c>
      <c r="F130" s="121">
        <v>9166895.25</v>
      </c>
      <c r="G130" s="121">
        <v>0</v>
      </c>
      <c r="H130" s="4">
        <f t="shared" si="38"/>
        <v>9166895.25</v>
      </c>
      <c r="I130" s="4">
        <f t="shared" si="39"/>
        <v>19174795.25</v>
      </c>
      <c r="J130" s="124"/>
      <c r="K130" s="122"/>
      <c r="L130" s="122"/>
    </row>
    <row r="131" spans="2:12" x14ac:dyDescent="0.2">
      <c r="B131" s="16" t="s">
        <v>82</v>
      </c>
      <c r="C131" s="121">
        <v>0</v>
      </c>
      <c r="D131" s="121">
        <v>0</v>
      </c>
      <c r="E131" s="121">
        <v>0</v>
      </c>
      <c r="F131" s="121">
        <v>0</v>
      </c>
      <c r="G131" s="121">
        <v>0</v>
      </c>
      <c r="H131" s="4">
        <f t="shared" si="38"/>
        <v>0</v>
      </c>
      <c r="I131" s="4">
        <f t="shared" si="39"/>
        <v>0</v>
      </c>
      <c r="J131" s="124"/>
      <c r="K131" s="122"/>
      <c r="L131" s="122"/>
    </row>
    <row r="132" spans="2:12" x14ac:dyDescent="0.2">
      <c r="B132" s="16" t="s">
        <v>83</v>
      </c>
      <c r="C132" s="121">
        <v>2322500</v>
      </c>
      <c r="D132" s="121">
        <v>32100</v>
      </c>
      <c r="E132" s="121">
        <v>0</v>
      </c>
      <c r="F132" s="121">
        <v>21806147.399999999</v>
      </c>
      <c r="G132" s="121">
        <v>0</v>
      </c>
      <c r="H132" s="4">
        <f t="shared" si="38"/>
        <v>21838247.399999999</v>
      </c>
      <c r="I132" s="4">
        <f t="shared" si="39"/>
        <v>24160747.399999999</v>
      </c>
      <c r="J132" s="124"/>
      <c r="K132" s="122"/>
      <c r="L132" s="122"/>
    </row>
    <row r="133" spans="2:12" x14ac:dyDescent="0.2">
      <c r="B133" s="16" t="s">
        <v>84</v>
      </c>
      <c r="C133" s="121">
        <v>0</v>
      </c>
      <c r="D133" s="121">
        <v>0</v>
      </c>
      <c r="E133" s="121">
        <v>0</v>
      </c>
      <c r="F133" s="121">
        <v>0</v>
      </c>
      <c r="G133" s="121">
        <v>0</v>
      </c>
      <c r="H133" s="4">
        <f t="shared" si="38"/>
        <v>0</v>
      </c>
      <c r="I133" s="4">
        <f t="shared" si="39"/>
        <v>0</v>
      </c>
      <c r="J133" s="124"/>
      <c r="K133" s="122"/>
      <c r="L133" s="122"/>
    </row>
    <row r="134" spans="2:12" x14ac:dyDescent="0.2">
      <c r="B134" s="16" t="s">
        <v>85</v>
      </c>
      <c r="C134" s="121">
        <v>0</v>
      </c>
      <c r="D134" s="121">
        <v>0</v>
      </c>
      <c r="E134" s="121">
        <v>0</v>
      </c>
      <c r="F134" s="121">
        <v>0</v>
      </c>
      <c r="G134" s="121">
        <v>0</v>
      </c>
      <c r="H134" s="4">
        <f t="shared" si="38"/>
        <v>0</v>
      </c>
      <c r="I134" s="4">
        <f t="shared" si="39"/>
        <v>0</v>
      </c>
      <c r="J134" s="124"/>
      <c r="K134" s="122"/>
      <c r="L134" s="122"/>
    </row>
    <row r="135" spans="2:12" x14ac:dyDescent="0.2">
      <c r="B135" s="16" t="s">
        <v>86</v>
      </c>
      <c r="C135" s="121">
        <v>11334781.199999999</v>
      </c>
      <c r="D135" s="121">
        <v>0</v>
      </c>
      <c r="E135" s="121">
        <v>0</v>
      </c>
      <c r="F135" s="121">
        <v>1989336</v>
      </c>
      <c r="G135" s="121">
        <v>304000</v>
      </c>
      <c r="H135" s="4">
        <f t="shared" si="38"/>
        <v>1685336</v>
      </c>
      <c r="I135" s="4">
        <f t="shared" si="39"/>
        <v>13020117.199999999</v>
      </c>
      <c r="J135" s="124"/>
      <c r="K135" s="122"/>
      <c r="L135" s="122"/>
    </row>
    <row r="136" spans="2:12" x14ac:dyDescent="0.2">
      <c r="B136" s="17" t="s">
        <v>87</v>
      </c>
      <c r="C136" s="123">
        <f t="shared" ref="C136:I136" si="40">SUM(C137:C139)</f>
        <v>501922323.07999992</v>
      </c>
      <c r="D136" s="123">
        <f t="shared" si="40"/>
        <v>0</v>
      </c>
      <c r="E136" s="123">
        <f t="shared" si="40"/>
        <v>0</v>
      </c>
      <c r="F136" s="123">
        <f t="shared" si="40"/>
        <v>468393716.66000021</v>
      </c>
      <c r="G136" s="123">
        <f t="shared" si="40"/>
        <v>8085108.3799999999</v>
      </c>
      <c r="H136" s="3">
        <f t="shared" si="40"/>
        <v>460308608.28000021</v>
      </c>
      <c r="I136" s="3">
        <f t="shared" si="40"/>
        <v>962230931.36000013</v>
      </c>
    </row>
    <row r="137" spans="2:12" x14ac:dyDescent="0.2">
      <c r="B137" s="16" t="s">
        <v>88</v>
      </c>
      <c r="C137" s="121">
        <v>340769666.84999996</v>
      </c>
      <c r="D137" s="121">
        <v>0</v>
      </c>
      <c r="E137" s="121">
        <v>0</v>
      </c>
      <c r="F137" s="121">
        <v>231206963.65000015</v>
      </c>
      <c r="G137" s="121">
        <v>8085108.3799999999</v>
      </c>
      <c r="H137" s="4">
        <f>D137-E137+F137-G137</f>
        <v>223121855.27000016</v>
      </c>
      <c r="I137" s="4">
        <f>C137+H137</f>
        <v>563891522.12000012</v>
      </c>
      <c r="K137" s="122"/>
    </row>
    <row r="138" spans="2:12" x14ac:dyDescent="0.2">
      <c r="B138" s="16" t="s">
        <v>89</v>
      </c>
      <c r="C138" s="121">
        <v>161152656.22999999</v>
      </c>
      <c r="D138" s="121">
        <v>0</v>
      </c>
      <c r="E138" s="121">
        <v>0</v>
      </c>
      <c r="F138" s="121">
        <v>237186753.01000002</v>
      </c>
      <c r="G138" s="121">
        <v>0</v>
      </c>
      <c r="H138" s="4">
        <f>D138-E138+F138-G138</f>
        <v>237186753.01000002</v>
      </c>
      <c r="I138" s="4">
        <f>C138+H138</f>
        <v>398339409.24000001</v>
      </c>
      <c r="K138" s="122"/>
      <c r="L138" s="122"/>
    </row>
    <row r="139" spans="2:12" x14ac:dyDescent="0.2">
      <c r="B139" s="16" t="s">
        <v>90</v>
      </c>
      <c r="C139" s="121">
        <v>0</v>
      </c>
      <c r="D139" s="121">
        <v>0</v>
      </c>
      <c r="E139" s="121">
        <v>0</v>
      </c>
      <c r="F139" s="121">
        <v>0</v>
      </c>
      <c r="G139" s="121">
        <v>0</v>
      </c>
      <c r="H139" s="4">
        <f>D139-E139+F139-G139</f>
        <v>0</v>
      </c>
      <c r="I139" s="4">
        <f>C139+H139</f>
        <v>0</v>
      </c>
    </row>
    <row r="140" spans="2:12" x14ac:dyDescent="0.2">
      <c r="B140" s="17" t="s">
        <v>91</v>
      </c>
      <c r="C140" s="123">
        <f t="shared" ref="C140:I140" si="41">SUM(C141:C147)</f>
        <v>129436345.59</v>
      </c>
      <c r="D140" s="123">
        <f t="shared" si="41"/>
        <v>124460351.38</v>
      </c>
      <c r="E140" s="123">
        <f t="shared" si="41"/>
        <v>0</v>
      </c>
      <c r="F140" s="123">
        <f t="shared" si="41"/>
        <v>0</v>
      </c>
      <c r="G140" s="123">
        <f t="shared" si="41"/>
        <v>170882013.25</v>
      </c>
      <c r="H140" s="3">
        <f t="shared" si="41"/>
        <v>-46421661.870000005</v>
      </c>
      <c r="I140" s="3">
        <f t="shared" si="41"/>
        <v>83014683.719999999</v>
      </c>
    </row>
    <row r="141" spans="2:12" x14ac:dyDescent="0.2">
      <c r="B141" s="16" t="s">
        <v>92</v>
      </c>
      <c r="C141" s="121">
        <v>0</v>
      </c>
      <c r="D141" s="121">
        <v>0</v>
      </c>
      <c r="E141" s="121">
        <v>0</v>
      </c>
      <c r="F141" s="121">
        <v>0</v>
      </c>
      <c r="G141" s="121">
        <v>0</v>
      </c>
      <c r="H141" s="4">
        <f t="shared" ref="H141:H147" si="42">D141-E141+F141-G141</f>
        <v>0</v>
      </c>
      <c r="I141" s="4">
        <f t="shared" ref="I141:I147" si="43">C141+H141</f>
        <v>0</v>
      </c>
    </row>
    <row r="142" spans="2:12" x14ac:dyDescent="0.2">
      <c r="B142" s="16" t="s">
        <v>93</v>
      </c>
      <c r="C142" s="121">
        <v>0</v>
      </c>
      <c r="D142" s="121">
        <v>0</v>
      </c>
      <c r="E142" s="121">
        <v>0</v>
      </c>
      <c r="F142" s="121">
        <v>0</v>
      </c>
      <c r="G142" s="121">
        <v>0</v>
      </c>
      <c r="H142" s="4">
        <f t="shared" si="42"/>
        <v>0</v>
      </c>
      <c r="I142" s="4">
        <f t="shared" si="43"/>
        <v>0</v>
      </c>
    </row>
    <row r="143" spans="2:12" x14ac:dyDescent="0.2">
      <c r="B143" s="16" t="s">
        <v>94</v>
      </c>
      <c r="C143" s="121">
        <v>0</v>
      </c>
      <c r="D143" s="121">
        <v>0</v>
      </c>
      <c r="E143" s="121">
        <v>0</v>
      </c>
      <c r="F143" s="121">
        <v>0</v>
      </c>
      <c r="G143" s="121">
        <v>0</v>
      </c>
      <c r="H143" s="4">
        <f t="shared" si="42"/>
        <v>0</v>
      </c>
      <c r="I143" s="4">
        <f t="shared" si="43"/>
        <v>0</v>
      </c>
    </row>
    <row r="144" spans="2:12" x14ac:dyDescent="0.2">
      <c r="B144" s="16" t="s">
        <v>95</v>
      </c>
      <c r="C144" s="121">
        <v>0</v>
      </c>
      <c r="D144" s="121">
        <v>0</v>
      </c>
      <c r="E144" s="121">
        <v>0</v>
      </c>
      <c r="F144" s="121">
        <v>0</v>
      </c>
      <c r="G144" s="121">
        <v>0</v>
      </c>
      <c r="H144" s="4">
        <f t="shared" si="42"/>
        <v>0</v>
      </c>
      <c r="I144" s="4">
        <f t="shared" si="43"/>
        <v>0</v>
      </c>
    </row>
    <row r="145" spans="2:12" x14ac:dyDescent="0.2">
      <c r="B145" s="16" t="s">
        <v>96</v>
      </c>
      <c r="C145" s="121">
        <v>0</v>
      </c>
      <c r="D145" s="121">
        <v>0</v>
      </c>
      <c r="E145" s="121">
        <v>0</v>
      </c>
      <c r="F145" s="121">
        <v>0</v>
      </c>
      <c r="G145" s="121">
        <v>0</v>
      </c>
      <c r="H145" s="4">
        <f t="shared" si="42"/>
        <v>0</v>
      </c>
      <c r="I145" s="4">
        <f t="shared" si="43"/>
        <v>0</v>
      </c>
    </row>
    <row r="146" spans="2:12" x14ac:dyDescent="0.2">
      <c r="B146" s="16" t="s">
        <v>97</v>
      </c>
      <c r="C146" s="121">
        <v>0</v>
      </c>
      <c r="D146" s="121">
        <v>0</v>
      </c>
      <c r="E146" s="121">
        <v>0</v>
      </c>
      <c r="F146" s="121">
        <v>0</v>
      </c>
      <c r="G146" s="121">
        <v>0</v>
      </c>
      <c r="H146" s="4">
        <f t="shared" si="42"/>
        <v>0</v>
      </c>
      <c r="I146" s="4">
        <f t="shared" si="43"/>
        <v>0</v>
      </c>
    </row>
    <row r="147" spans="2:12" x14ac:dyDescent="0.2">
      <c r="B147" s="16" t="s">
        <v>98</v>
      </c>
      <c r="C147" s="121">
        <v>129436345.59</v>
      </c>
      <c r="D147" s="121">
        <v>124460351.38</v>
      </c>
      <c r="E147" s="121">
        <v>0</v>
      </c>
      <c r="F147" s="121">
        <v>0</v>
      </c>
      <c r="G147" s="121">
        <v>170882013.25</v>
      </c>
      <c r="H147" s="4">
        <f t="shared" si="42"/>
        <v>-46421661.870000005</v>
      </c>
      <c r="I147" s="4">
        <f t="shared" si="43"/>
        <v>83014683.719999999</v>
      </c>
      <c r="K147" s="122"/>
      <c r="L147" s="122"/>
    </row>
    <row r="148" spans="2:12" x14ac:dyDescent="0.2">
      <c r="B148" s="17" t="s">
        <v>99</v>
      </c>
      <c r="C148" s="123">
        <f t="shared" ref="C148:I148" si="44">SUM(C149:C151)</f>
        <v>0</v>
      </c>
      <c r="D148" s="123">
        <f t="shared" si="44"/>
        <v>0</v>
      </c>
      <c r="E148" s="123">
        <f t="shared" si="44"/>
        <v>0</v>
      </c>
      <c r="F148" s="123">
        <f t="shared" si="44"/>
        <v>0</v>
      </c>
      <c r="G148" s="123">
        <f t="shared" si="44"/>
        <v>0</v>
      </c>
      <c r="H148" s="3">
        <f t="shared" si="44"/>
        <v>0</v>
      </c>
      <c r="I148" s="3">
        <f t="shared" si="44"/>
        <v>0</v>
      </c>
    </row>
    <row r="149" spans="2:12" x14ac:dyDescent="0.2">
      <c r="B149" s="16" t="s">
        <v>100</v>
      </c>
      <c r="C149" s="121">
        <v>0</v>
      </c>
      <c r="D149" s="121">
        <v>0</v>
      </c>
      <c r="E149" s="121">
        <v>0</v>
      </c>
      <c r="F149" s="121">
        <v>0</v>
      </c>
      <c r="G149" s="121">
        <v>0</v>
      </c>
      <c r="H149" s="4">
        <f>D149-E149+F149-G149</f>
        <v>0</v>
      </c>
      <c r="I149" s="4">
        <f>C149+H149</f>
        <v>0</v>
      </c>
    </row>
    <row r="150" spans="2:12" x14ac:dyDescent="0.2">
      <c r="B150" s="16" t="s">
        <v>101</v>
      </c>
      <c r="C150" s="121">
        <v>0</v>
      </c>
      <c r="D150" s="121">
        <v>0</v>
      </c>
      <c r="E150" s="121">
        <v>0</v>
      </c>
      <c r="F150" s="121">
        <v>0</v>
      </c>
      <c r="G150" s="121">
        <v>0</v>
      </c>
      <c r="H150" s="4">
        <f>D150-E150+F150-G150</f>
        <v>0</v>
      </c>
      <c r="I150" s="4">
        <f>C150+H150</f>
        <v>0</v>
      </c>
    </row>
    <row r="151" spans="2:12" x14ac:dyDescent="0.2">
      <c r="B151" s="16" t="s">
        <v>102</v>
      </c>
      <c r="C151" s="121">
        <v>0</v>
      </c>
      <c r="D151" s="121">
        <v>0</v>
      </c>
      <c r="E151" s="121">
        <v>0</v>
      </c>
      <c r="F151" s="121">
        <v>0</v>
      </c>
      <c r="G151" s="121">
        <v>0</v>
      </c>
      <c r="H151" s="4">
        <f>D151-E151+F151-G151</f>
        <v>0</v>
      </c>
      <c r="I151" s="4">
        <f>C151+H151</f>
        <v>0</v>
      </c>
    </row>
    <row r="152" spans="2:12" x14ac:dyDescent="0.2">
      <c r="B152" s="17" t="s">
        <v>103</v>
      </c>
      <c r="C152" s="123">
        <f t="shared" ref="C152:I152" si="45">SUM(C153:C159)</f>
        <v>241011561.78</v>
      </c>
      <c r="D152" s="123">
        <f t="shared" si="45"/>
        <v>0</v>
      </c>
      <c r="E152" s="123">
        <f t="shared" si="45"/>
        <v>0</v>
      </c>
      <c r="F152" s="123">
        <f t="shared" si="45"/>
        <v>0</v>
      </c>
      <c r="G152" s="123">
        <f t="shared" si="45"/>
        <v>0</v>
      </c>
      <c r="H152" s="3">
        <f t="shared" si="45"/>
        <v>0</v>
      </c>
      <c r="I152" s="3">
        <f t="shared" si="45"/>
        <v>241011561.78</v>
      </c>
    </row>
    <row r="153" spans="2:12" x14ac:dyDescent="0.2">
      <c r="B153" s="16" t="s">
        <v>104</v>
      </c>
      <c r="C153" s="121">
        <v>149006030.88</v>
      </c>
      <c r="D153" s="121">
        <v>0</v>
      </c>
      <c r="E153" s="121">
        <v>0</v>
      </c>
      <c r="F153" s="121">
        <v>0</v>
      </c>
      <c r="G153" s="121">
        <v>0</v>
      </c>
      <c r="H153" s="4">
        <f t="shared" ref="H153:H159" si="46">D153-E153+F153-G153</f>
        <v>0</v>
      </c>
      <c r="I153" s="4">
        <f t="shared" ref="I153:I159" si="47">C153+H153</f>
        <v>149006030.88</v>
      </c>
      <c r="K153" s="122"/>
    </row>
    <row r="154" spans="2:12" x14ac:dyDescent="0.2">
      <c r="B154" s="16" t="s">
        <v>105</v>
      </c>
      <c r="C154" s="121">
        <v>89855530.900000006</v>
      </c>
      <c r="D154" s="121">
        <v>0</v>
      </c>
      <c r="E154" s="121">
        <v>0</v>
      </c>
      <c r="F154" s="121">
        <v>0</v>
      </c>
      <c r="G154" s="121">
        <v>0</v>
      </c>
      <c r="H154" s="4">
        <f t="shared" si="46"/>
        <v>0</v>
      </c>
      <c r="I154" s="4">
        <f t="shared" si="47"/>
        <v>89855530.900000006</v>
      </c>
      <c r="K154" s="122"/>
    </row>
    <row r="155" spans="2:12" x14ac:dyDescent="0.2">
      <c r="B155" s="16" t="s">
        <v>106</v>
      </c>
      <c r="C155" s="121">
        <v>0</v>
      </c>
      <c r="D155" s="121">
        <v>0</v>
      </c>
      <c r="E155" s="121">
        <v>0</v>
      </c>
      <c r="F155" s="121">
        <v>0</v>
      </c>
      <c r="G155" s="121">
        <v>0</v>
      </c>
      <c r="H155" s="4">
        <f t="shared" si="46"/>
        <v>0</v>
      </c>
      <c r="I155" s="4">
        <f t="shared" si="47"/>
        <v>0</v>
      </c>
      <c r="K155" s="122"/>
    </row>
    <row r="156" spans="2:12" x14ac:dyDescent="0.2">
      <c r="B156" s="18" t="s">
        <v>107</v>
      </c>
      <c r="C156" s="121">
        <v>150000</v>
      </c>
      <c r="D156" s="121">
        <v>0</v>
      </c>
      <c r="E156" s="121">
        <v>0</v>
      </c>
      <c r="F156" s="121">
        <v>0</v>
      </c>
      <c r="G156" s="121">
        <v>0</v>
      </c>
      <c r="H156" s="4">
        <f t="shared" si="46"/>
        <v>0</v>
      </c>
      <c r="I156" s="4">
        <f t="shared" si="47"/>
        <v>150000</v>
      </c>
      <c r="K156" s="122"/>
    </row>
    <row r="157" spans="2:12" x14ac:dyDescent="0.2">
      <c r="B157" s="16" t="s">
        <v>108</v>
      </c>
      <c r="C157" s="121">
        <v>2000000</v>
      </c>
      <c r="D157" s="121">
        <v>0</v>
      </c>
      <c r="E157" s="121">
        <v>0</v>
      </c>
      <c r="F157" s="121">
        <v>0</v>
      </c>
      <c r="G157" s="121">
        <v>0</v>
      </c>
      <c r="H157" s="4">
        <f t="shared" si="46"/>
        <v>0</v>
      </c>
      <c r="I157" s="4">
        <f t="shared" si="47"/>
        <v>2000000</v>
      </c>
      <c r="K157" s="122"/>
    </row>
    <row r="158" spans="2:12" x14ac:dyDescent="0.2">
      <c r="B158" s="16" t="s">
        <v>109</v>
      </c>
      <c r="C158" s="121">
        <v>0</v>
      </c>
      <c r="D158" s="121">
        <v>0</v>
      </c>
      <c r="E158" s="121">
        <v>0</v>
      </c>
      <c r="F158" s="121">
        <v>0</v>
      </c>
      <c r="G158" s="121">
        <v>0</v>
      </c>
      <c r="H158" s="4">
        <f t="shared" si="46"/>
        <v>0</v>
      </c>
      <c r="I158" s="4">
        <f t="shared" si="47"/>
        <v>0</v>
      </c>
    </row>
    <row r="159" spans="2:12" x14ac:dyDescent="0.2">
      <c r="B159" s="16" t="s">
        <v>110</v>
      </c>
      <c r="C159" s="121">
        <v>0</v>
      </c>
      <c r="D159" s="121">
        <v>0</v>
      </c>
      <c r="E159" s="121">
        <v>0</v>
      </c>
      <c r="F159" s="121">
        <v>0</v>
      </c>
      <c r="G159" s="121">
        <v>0</v>
      </c>
      <c r="H159" s="4">
        <f t="shared" si="46"/>
        <v>0</v>
      </c>
      <c r="I159" s="4">
        <f t="shared" si="47"/>
        <v>0</v>
      </c>
    </row>
    <row r="160" spans="2:12" x14ac:dyDescent="0.2">
      <c r="B160" s="11"/>
      <c r="C160" s="120"/>
      <c r="D160" s="120"/>
      <c r="E160" s="120"/>
      <c r="F160" s="5"/>
      <c r="G160" s="5"/>
      <c r="H160" s="5"/>
      <c r="I160" s="5"/>
    </row>
    <row r="161" spans="2:9" x14ac:dyDescent="0.2">
      <c r="B161" s="15" t="s">
        <v>112</v>
      </c>
      <c r="C161" s="119">
        <f t="shared" ref="C161:I161" si="48">C87+C13</f>
        <v>9292638669.9999981</v>
      </c>
      <c r="D161" s="119">
        <f t="shared" si="48"/>
        <v>226167680.41</v>
      </c>
      <c r="E161" s="119">
        <f t="shared" si="48"/>
        <v>0</v>
      </c>
      <c r="F161" s="6">
        <f t="shared" si="48"/>
        <v>2820627880.6199999</v>
      </c>
      <c r="G161" s="6">
        <f t="shared" si="48"/>
        <v>589914228.56000006</v>
      </c>
      <c r="H161" s="6">
        <f t="shared" si="48"/>
        <v>2456881332.4699998</v>
      </c>
      <c r="I161" s="6">
        <f t="shared" si="48"/>
        <v>11749520002.470001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_1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0866141732283472" right="0.70866141732283472" top="0.74803149606299213" bottom="0.74803149606299213" header="0.31496062992125984" footer="0.31496062992125984"/>
  <pageSetup scale="5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showGridLines="0" workbookViewId="0">
      <selection sqref="A1:F36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133" t="str">
        <f>'Notas de Disciplina Financiera'!A1</f>
        <v>Municipio de León</v>
      </c>
      <c r="C1" s="133"/>
      <c r="D1" s="133"/>
      <c r="E1" s="40" t="s">
        <v>0</v>
      </c>
      <c r="F1" s="41">
        <f>'[1]Notas de Disciplina Financiera'!D1</f>
        <v>2026</v>
      </c>
    </row>
    <row r="2" spans="1:6" x14ac:dyDescent="0.2">
      <c r="B2" s="133" t="s">
        <v>1</v>
      </c>
      <c r="C2" s="133"/>
      <c r="D2" s="133"/>
      <c r="E2" s="40" t="s">
        <v>2</v>
      </c>
      <c r="F2" s="41" t="str">
        <f>'[1]Notas de Disciplina Financiera'!D2</f>
        <v>Trimestral</v>
      </c>
    </row>
    <row r="3" spans="1:6" x14ac:dyDescent="0.2">
      <c r="B3" s="133" t="str">
        <f>'Notas de Disciplina Financiera'!A3</f>
        <v>Correspondiente del 01 de enero al 30 de junio de 2026</v>
      </c>
      <c r="C3" s="133"/>
      <c r="D3" s="133"/>
      <c r="E3" s="40" t="s">
        <v>4</v>
      </c>
      <c r="F3" s="41">
        <f>'[1]Notas de Disciplina Financiera'!D3</f>
        <v>2</v>
      </c>
    </row>
    <row r="5" spans="1:6" ht="10.8" thickBot="1" x14ac:dyDescent="0.25">
      <c r="C5" s="43" t="s">
        <v>113</v>
      </c>
    </row>
    <row r="6" spans="1:6" x14ac:dyDescent="0.2">
      <c r="B6" s="148" t="str">
        <f>B1</f>
        <v>Municipio de León</v>
      </c>
      <c r="C6" s="149"/>
      <c r="D6" s="149"/>
      <c r="E6" s="149"/>
      <c r="F6" s="150"/>
    </row>
    <row r="7" spans="1:6" x14ac:dyDescent="0.2">
      <c r="B7" s="151" t="s">
        <v>114</v>
      </c>
      <c r="C7" s="152"/>
      <c r="D7" s="152"/>
      <c r="E7" s="152"/>
      <c r="F7" s="153"/>
    </row>
    <row r="8" spans="1:6" x14ac:dyDescent="0.2">
      <c r="B8" s="154" t="s">
        <v>115</v>
      </c>
      <c r="C8" s="155"/>
      <c r="D8" s="155"/>
      <c r="E8" s="155"/>
      <c r="F8" s="156"/>
    </row>
    <row r="9" spans="1:6" ht="20.399999999999999" x14ac:dyDescent="0.2">
      <c r="B9" s="146" t="s">
        <v>116</v>
      </c>
      <c r="C9" s="147" t="s">
        <v>117</v>
      </c>
      <c r="D9" s="86" t="s">
        <v>118</v>
      </c>
      <c r="E9" s="86" t="s">
        <v>119</v>
      </c>
      <c r="F9" s="67" t="s">
        <v>120</v>
      </c>
    </row>
    <row r="10" spans="1:6" x14ac:dyDescent="0.2">
      <c r="A10" s="42"/>
      <c r="B10" s="146"/>
      <c r="C10" s="147"/>
      <c r="D10" s="86" t="s">
        <v>121</v>
      </c>
      <c r="E10" s="86" t="s">
        <v>122</v>
      </c>
      <c r="F10" s="67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>SUM(E12:E20)</f>
        <v>0</v>
      </c>
      <c r="F11" s="55">
        <f>SUM(F12:F20)</f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134</v>
      </c>
      <c r="D21" s="61">
        <f>SUM(D22:D30)</f>
        <v>0</v>
      </c>
      <c r="E21" s="61">
        <f>SUM(E22:E30)</f>
        <v>0</v>
      </c>
      <c r="F21" s="62">
        <f>SUM(F22:F30)</f>
        <v>0</v>
      </c>
    </row>
    <row r="22" spans="2:6" x14ac:dyDescent="0.2">
      <c r="B22" s="56">
        <v>1000</v>
      </c>
      <c r="C22" s="57" t="s">
        <v>125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126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127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129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66">
        <v>0</v>
      </c>
    </row>
    <row r="31" spans="2:6" ht="10.8" thickBot="1" x14ac:dyDescent="0.25">
      <c r="B31" s="48"/>
      <c r="C31" s="49" t="s">
        <v>36</v>
      </c>
      <c r="D31" s="50">
        <f>D11+D21</f>
        <v>0</v>
      </c>
      <c r="E31" s="50">
        <f>E11+E21</f>
        <v>0</v>
      </c>
      <c r="F31" s="51">
        <f>F11+F21</f>
        <v>0</v>
      </c>
    </row>
    <row r="33" spans="3:3" ht="12" x14ac:dyDescent="0.25">
      <c r="C33" s="88" t="s">
        <v>135</v>
      </c>
    </row>
    <row r="34" spans="3:3" x14ac:dyDescent="0.2">
      <c r="C34" s="87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r:id="rId1"/>
  </hyperlinks>
  <pageMargins left="0.7" right="0.7" top="0.75" bottom="0.75" header="0.3" footer="0.3"/>
  <pageSetup scale="76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showGridLines="0" workbookViewId="0">
      <selection activeCell="B4" sqref="B4"/>
    </sheetView>
  </sheetViews>
  <sheetFormatPr baseColWidth="10" defaultColWidth="12" defaultRowHeight="10.199999999999999" x14ac:dyDescent="0.2"/>
  <cols>
    <col min="1" max="1" width="2.7109375" style="1" customWidth="1"/>
    <col min="2" max="2" width="19.28515625" style="1" customWidth="1"/>
    <col min="3" max="3" width="38" style="1" customWidth="1"/>
    <col min="4" max="4" width="18.42578125" style="1" customWidth="1"/>
    <col min="5" max="5" width="13.28515625" style="1" customWidth="1"/>
    <col min="6" max="6" width="16.28515625" style="1" customWidth="1"/>
    <col min="7" max="8" width="14.28515625" style="1" bestFit="1" customWidth="1"/>
    <col min="9" max="9" width="12.140625" style="1" customWidth="1"/>
    <col min="10" max="10" width="11" style="1" customWidth="1"/>
    <col min="11" max="16384" width="12" style="1"/>
  </cols>
  <sheetData>
    <row r="1" spans="1:10" x14ac:dyDescent="0.2">
      <c r="B1" s="133" t="str">
        <f>'Notas de Disciplina Financiera'!A1</f>
        <v>Municipio de León</v>
      </c>
      <c r="C1" s="133"/>
      <c r="D1" s="133"/>
      <c r="E1" s="40" t="s">
        <v>0</v>
      </c>
      <c r="F1" s="41">
        <f>'Notas de Disciplina Financiera'!D1</f>
        <v>2026</v>
      </c>
    </row>
    <row r="2" spans="1:10" x14ac:dyDescent="0.2">
      <c r="B2" s="133" t="s">
        <v>1</v>
      </c>
      <c r="C2" s="133"/>
      <c r="D2" s="133"/>
      <c r="E2" s="40" t="s">
        <v>2</v>
      </c>
      <c r="F2" s="41" t="str">
        <f>'Notas de Disciplina Financiera'!D2</f>
        <v>Trimestral</v>
      </c>
    </row>
    <row r="3" spans="1:10" x14ac:dyDescent="0.2">
      <c r="B3" s="133" t="str">
        <f>'Notas de Disciplina Financiera'!A3</f>
        <v>Correspondiente del 01 de enero al 30 de junio de 2026</v>
      </c>
      <c r="C3" s="133"/>
      <c r="D3" s="133"/>
      <c r="E3" s="40" t="s">
        <v>4</v>
      </c>
      <c r="F3" s="41">
        <f>'Notas de Disciplina Financiera'!D3</f>
        <v>2</v>
      </c>
    </row>
    <row r="5" spans="1:10" x14ac:dyDescent="0.2">
      <c r="B5" s="43"/>
      <c r="C5" s="43" t="s">
        <v>16</v>
      </c>
    </row>
    <row r="7" spans="1:10" ht="74.25" customHeight="1" x14ac:dyDescent="0.2">
      <c r="B7" s="160" t="s">
        <v>184</v>
      </c>
      <c r="C7" s="160"/>
      <c r="D7" s="160"/>
      <c r="E7" s="160"/>
      <c r="F7" s="160"/>
      <c r="G7" s="160"/>
      <c r="H7" s="160"/>
      <c r="I7" s="160"/>
      <c r="J7" s="160"/>
    </row>
    <row r="8" spans="1:10" ht="10.8" thickBot="1" x14ac:dyDescent="0.25">
      <c r="B8" s="47"/>
    </row>
    <row r="9" spans="1:10" ht="24.6" thickBot="1" x14ac:dyDescent="0.25">
      <c r="A9" s="42"/>
      <c r="B9" s="157" t="s">
        <v>138</v>
      </c>
      <c r="C9" s="157" t="s">
        <v>139</v>
      </c>
      <c r="D9" s="157" t="s">
        <v>140</v>
      </c>
      <c r="E9" s="157" t="s">
        <v>141</v>
      </c>
      <c r="F9" s="70" t="s">
        <v>142</v>
      </c>
      <c r="G9" s="71" t="s">
        <v>143</v>
      </c>
      <c r="H9" s="157" t="s">
        <v>144</v>
      </c>
      <c r="I9" s="157" t="s">
        <v>145</v>
      </c>
      <c r="J9" s="157" t="s">
        <v>146</v>
      </c>
    </row>
    <row r="10" spans="1:10" ht="12.6" thickBot="1" x14ac:dyDescent="0.25">
      <c r="B10" s="158"/>
      <c r="C10" s="159"/>
      <c r="D10" s="159"/>
      <c r="E10" s="159"/>
      <c r="F10" s="72" t="s">
        <v>147</v>
      </c>
      <c r="G10" s="72" t="s">
        <v>147</v>
      </c>
      <c r="H10" s="159"/>
      <c r="I10" s="159"/>
      <c r="J10" s="159"/>
    </row>
    <row r="11" spans="1:10" x14ac:dyDescent="0.2">
      <c r="B11" s="166" t="s">
        <v>148</v>
      </c>
      <c r="C11" s="167" t="s">
        <v>149</v>
      </c>
      <c r="D11" s="164">
        <v>24776546014</v>
      </c>
      <c r="E11" s="164" t="s">
        <v>150</v>
      </c>
      <c r="F11" s="161">
        <v>609801665</v>
      </c>
      <c r="G11" s="161">
        <v>609801665</v>
      </c>
      <c r="H11" s="163">
        <v>193333483.21000001</v>
      </c>
      <c r="I11" s="164" t="s">
        <v>151</v>
      </c>
      <c r="J11" s="164" t="s">
        <v>180</v>
      </c>
    </row>
    <row r="12" spans="1:10" ht="10.8" thickBot="1" x14ac:dyDescent="0.25">
      <c r="B12" s="165"/>
      <c r="C12" s="168"/>
      <c r="D12" s="165"/>
      <c r="E12" s="165"/>
      <c r="F12" s="162"/>
      <c r="G12" s="162"/>
      <c r="H12" s="162"/>
      <c r="I12" s="165"/>
      <c r="J12" s="165"/>
    </row>
    <row r="13" spans="1:10" ht="23.4" thickBot="1" x14ac:dyDescent="0.25">
      <c r="B13" s="73" t="s">
        <v>152</v>
      </c>
      <c r="C13" s="74" t="s">
        <v>153</v>
      </c>
      <c r="D13" s="75">
        <v>11513</v>
      </c>
      <c r="E13" s="76" t="s">
        <v>150</v>
      </c>
      <c r="F13" s="77">
        <v>540000000</v>
      </c>
      <c r="G13" s="77">
        <v>540000000</v>
      </c>
      <c r="H13" s="77">
        <v>240000000</v>
      </c>
      <c r="I13" s="75" t="s">
        <v>154</v>
      </c>
      <c r="J13" s="76" t="s">
        <v>181</v>
      </c>
    </row>
    <row r="14" spans="1:10" ht="12" thickBot="1" x14ac:dyDescent="0.25">
      <c r="B14" s="73" t="s">
        <v>148</v>
      </c>
      <c r="C14" s="74" t="s">
        <v>155</v>
      </c>
      <c r="D14" s="75">
        <v>67374996</v>
      </c>
      <c r="E14" s="76" t="s">
        <v>150</v>
      </c>
      <c r="F14" s="77">
        <v>255769230</v>
      </c>
      <c r="G14" s="77">
        <v>255769230</v>
      </c>
      <c r="H14" s="77">
        <v>134753440</v>
      </c>
      <c r="I14" s="75" t="s">
        <v>156</v>
      </c>
      <c r="J14" s="76" t="s">
        <v>182</v>
      </c>
    </row>
    <row r="15" spans="1:10" ht="23.4" thickBot="1" x14ac:dyDescent="0.25">
      <c r="B15" s="73" t="s">
        <v>152</v>
      </c>
      <c r="C15" s="74" t="s">
        <v>157</v>
      </c>
      <c r="D15" s="75" t="s">
        <v>158</v>
      </c>
      <c r="E15" s="76" t="s">
        <v>150</v>
      </c>
      <c r="F15" s="77">
        <v>711578778</v>
      </c>
      <c r="G15" s="77">
        <v>690021676</v>
      </c>
      <c r="H15" s="77">
        <v>575533262.44000006</v>
      </c>
      <c r="I15" s="75" t="s">
        <v>159</v>
      </c>
      <c r="J15" s="76" t="s">
        <v>183</v>
      </c>
    </row>
    <row r="16" spans="1:10" ht="24.6" thickBot="1" x14ac:dyDescent="0.25">
      <c r="B16" s="78" t="s">
        <v>160</v>
      </c>
      <c r="C16" s="79"/>
      <c r="D16" s="79"/>
      <c r="E16" s="80"/>
      <c r="F16" s="81">
        <v>2117149673</v>
      </c>
      <c r="G16" s="82">
        <v>2095592571</v>
      </c>
      <c r="H16" s="81">
        <f>SUM(H11:H15)</f>
        <v>1143620185.6500001</v>
      </c>
      <c r="I16" s="83"/>
      <c r="J16" s="83"/>
    </row>
    <row r="17" spans="2:10" ht="11.4" x14ac:dyDescent="0.2">
      <c r="B17" s="83"/>
      <c r="C17" s="83"/>
      <c r="D17" s="83"/>
      <c r="E17" s="83"/>
      <c r="F17" s="83"/>
      <c r="G17" s="83"/>
      <c r="H17" s="83"/>
      <c r="I17" s="83"/>
      <c r="J17" s="83"/>
    </row>
    <row r="18" spans="2:10" ht="12" thickBot="1" x14ac:dyDescent="0.25">
      <c r="B18" s="83"/>
      <c r="C18" s="83"/>
      <c r="D18" s="83"/>
      <c r="E18" s="83"/>
      <c r="F18" s="83"/>
      <c r="G18" s="83"/>
      <c r="H18" s="83"/>
      <c r="I18" s="83"/>
      <c r="J18" s="83"/>
    </row>
    <row r="19" spans="2:10" x14ac:dyDescent="0.2">
      <c r="B19" s="157" t="s">
        <v>139</v>
      </c>
      <c r="C19" s="157" t="s">
        <v>161</v>
      </c>
      <c r="D19" s="157" t="s">
        <v>162</v>
      </c>
      <c r="E19" s="157" t="s">
        <v>163</v>
      </c>
      <c r="F19" s="157" t="s">
        <v>164</v>
      </c>
      <c r="G19" s="157" t="s">
        <v>165</v>
      </c>
      <c r="H19" s="157" t="s">
        <v>166</v>
      </c>
      <c r="I19" s="157" t="s">
        <v>167</v>
      </c>
      <c r="J19" s="157" t="s">
        <v>168</v>
      </c>
    </row>
    <row r="20" spans="2:10" ht="10.8" thickBot="1" x14ac:dyDescent="0.25">
      <c r="B20" s="169"/>
      <c r="C20" s="169"/>
      <c r="D20" s="169"/>
      <c r="E20" s="169"/>
      <c r="F20" s="169"/>
      <c r="G20" s="169"/>
      <c r="H20" s="169"/>
      <c r="I20" s="169"/>
      <c r="J20" s="169"/>
    </row>
    <row r="21" spans="2:10" ht="11.25" customHeight="1" x14ac:dyDescent="0.2">
      <c r="B21" s="174" t="s">
        <v>149</v>
      </c>
      <c r="C21" s="172">
        <v>41765</v>
      </c>
      <c r="D21" s="172">
        <v>47297</v>
      </c>
      <c r="E21" s="170" t="s">
        <v>169</v>
      </c>
      <c r="F21" s="170" t="s">
        <v>170</v>
      </c>
      <c r="G21" s="170" t="s">
        <v>171</v>
      </c>
      <c r="H21" s="170" t="s">
        <v>172</v>
      </c>
      <c r="I21" s="170">
        <v>153</v>
      </c>
      <c r="J21" s="172">
        <v>41635</v>
      </c>
    </row>
    <row r="22" spans="2:10" ht="12" customHeight="1" thickBot="1" x14ac:dyDescent="0.25">
      <c r="B22" s="175"/>
      <c r="C22" s="173"/>
      <c r="D22" s="173"/>
      <c r="E22" s="171"/>
      <c r="F22" s="171"/>
      <c r="G22" s="171"/>
      <c r="H22" s="171"/>
      <c r="I22" s="171"/>
      <c r="J22" s="173"/>
    </row>
    <row r="23" spans="2:10" ht="34.799999999999997" thickBot="1" x14ac:dyDescent="0.25">
      <c r="B23" s="84" t="s">
        <v>153</v>
      </c>
      <c r="C23" s="85">
        <v>41716</v>
      </c>
      <c r="D23" s="85">
        <v>12583</v>
      </c>
      <c r="E23" s="75" t="s">
        <v>173</v>
      </c>
      <c r="F23" s="75" t="s">
        <v>174</v>
      </c>
      <c r="G23" s="75" t="s">
        <v>171</v>
      </c>
      <c r="H23" s="75" t="s">
        <v>172</v>
      </c>
      <c r="I23" s="75">
        <v>154</v>
      </c>
      <c r="J23" s="85">
        <v>41635</v>
      </c>
    </row>
    <row r="24" spans="2:10" ht="23.4" thickBot="1" x14ac:dyDescent="0.25">
      <c r="B24" s="84" t="s">
        <v>155</v>
      </c>
      <c r="C24" s="85">
        <v>41800</v>
      </c>
      <c r="D24" s="85">
        <v>12580</v>
      </c>
      <c r="E24" s="75" t="s">
        <v>175</v>
      </c>
      <c r="F24" s="75" t="s">
        <v>170</v>
      </c>
      <c r="G24" s="75" t="s">
        <v>171</v>
      </c>
      <c r="H24" s="75" t="s">
        <v>172</v>
      </c>
      <c r="I24" s="75">
        <v>153</v>
      </c>
      <c r="J24" s="85">
        <v>41635</v>
      </c>
    </row>
    <row r="25" spans="2:10" ht="23.4" thickBot="1" x14ac:dyDescent="0.25">
      <c r="B25" s="84" t="s">
        <v>157</v>
      </c>
      <c r="C25" s="85">
        <v>44995</v>
      </c>
      <c r="D25" s="85">
        <v>14164</v>
      </c>
      <c r="E25" s="75" t="s">
        <v>176</v>
      </c>
      <c r="F25" s="75" t="s">
        <v>158</v>
      </c>
      <c r="G25" s="75" t="s">
        <v>177</v>
      </c>
      <c r="H25" s="75" t="s">
        <v>172</v>
      </c>
      <c r="I25" s="75">
        <v>168</v>
      </c>
      <c r="J25" s="85">
        <v>44909</v>
      </c>
    </row>
  </sheetData>
  <mergeCells count="38">
    <mergeCell ref="G21:G22"/>
    <mergeCell ref="H21:H22"/>
    <mergeCell ref="I21:I22"/>
    <mergeCell ref="J21:J22"/>
    <mergeCell ref="B19:B20"/>
    <mergeCell ref="C19:C20"/>
    <mergeCell ref="D19:D20"/>
    <mergeCell ref="B21:B22"/>
    <mergeCell ref="C21:C22"/>
    <mergeCell ref="D21:D22"/>
    <mergeCell ref="E21:E22"/>
    <mergeCell ref="F21:F22"/>
    <mergeCell ref="E19:E20"/>
    <mergeCell ref="F19:F20"/>
    <mergeCell ref="G19:G20"/>
    <mergeCell ref="H19:H20"/>
    <mergeCell ref="I19:I20"/>
    <mergeCell ref="J19:J20"/>
    <mergeCell ref="H9:H10"/>
    <mergeCell ref="I9:I10"/>
    <mergeCell ref="J9:J10"/>
    <mergeCell ref="G11:G12"/>
    <mergeCell ref="H11:H12"/>
    <mergeCell ref="I11:I12"/>
    <mergeCell ref="J11:J12"/>
    <mergeCell ref="B11:B12"/>
    <mergeCell ref="C11:C12"/>
    <mergeCell ref="D11:D12"/>
    <mergeCell ref="E11:E12"/>
    <mergeCell ref="F11:F12"/>
    <mergeCell ref="B1:D1"/>
    <mergeCell ref="B2:D2"/>
    <mergeCell ref="B3:D3"/>
    <mergeCell ref="B9:B10"/>
    <mergeCell ref="C9:C10"/>
    <mergeCell ref="D9:D10"/>
    <mergeCell ref="B7:J7"/>
    <mergeCell ref="E9:E10"/>
  </mergeCells>
  <hyperlinks>
    <hyperlink ref="C13" location="'NDF-04 (I)'!B24" display="Favor de ver el instructivo de esta nota (NDF-03):"/>
  </hyperlink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showGridLines="0" workbookViewId="0">
      <selection activeCell="B4" sqref="B4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133" t="str">
        <f>'Notas de Disciplina Financiera'!A1</f>
        <v>Municipio de León</v>
      </c>
      <c r="C1" s="133"/>
      <c r="D1" s="133"/>
      <c r="E1" s="40" t="s">
        <v>0</v>
      </c>
      <c r="F1" s="41">
        <f>'Notas de Disciplina Financiera'!D1</f>
        <v>2026</v>
      </c>
    </row>
    <row r="2" spans="1:6" x14ac:dyDescent="0.2">
      <c r="B2" s="133" t="s">
        <v>1</v>
      </c>
      <c r="C2" s="133"/>
      <c r="D2" s="133"/>
      <c r="E2" s="40" t="s">
        <v>2</v>
      </c>
      <c r="F2" s="41" t="str">
        <f>'Notas de Disciplina Financiera'!D2</f>
        <v>Trimestral</v>
      </c>
    </row>
    <row r="3" spans="1:6" x14ac:dyDescent="0.2">
      <c r="B3" s="133" t="str">
        <f>'Notas de Disciplina Financiera'!A3</f>
        <v>Correspondiente del 01 de enero al 30 de junio de 2026</v>
      </c>
      <c r="C3" s="133"/>
      <c r="D3" s="133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178</v>
      </c>
    </row>
    <row r="8" spans="1:6" x14ac:dyDescent="0.2">
      <c r="B8" s="45"/>
    </row>
    <row r="9" spans="1:6" x14ac:dyDescent="0.2">
      <c r="A9" s="42"/>
      <c r="B9" s="46"/>
    </row>
    <row r="10" spans="1:6" x14ac:dyDescent="0.2">
      <c r="B10" s="46"/>
    </row>
    <row r="13" spans="1:6" x14ac:dyDescent="0.2">
      <c r="C13" s="69"/>
    </row>
    <row r="14" spans="1:6" x14ac:dyDescent="0.2">
      <c r="C14" s="68"/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showGridLines="0" workbookViewId="0">
      <selection activeCell="B4" sqref="B4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133" t="str">
        <f>'Notas de Disciplina Financiera'!A1</f>
        <v>Municipio de León</v>
      </c>
      <c r="C1" s="133"/>
      <c r="D1" s="133"/>
      <c r="E1" s="40" t="s">
        <v>0</v>
      </c>
      <c r="F1" s="41">
        <f>'Notas de Disciplina Financiera'!D1</f>
        <v>2026</v>
      </c>
    </row>
    <row r="2" spans="1:6" x14ac:dyDescent="0.2">
      <c r="B2" s="133" t="s">
        <v>1</v>
      </c>
      <c r="C2" s="133"/>
      <c r="D2" s="133"/>
      <c r="E2" s="40" t="s">
        <v>2</v>
      </c>
      <c r="F2" s="41" t="str">
        <f>'Notas de Disciplina Financiera'!D2</f>
        <v>Trimestral</v>
      </c>
    </row>
    <row r="3" spans="1:6" x14ac:dyDescent="0.2">
      <c r="B3" s="133" t="str">
        <f>'Notas de Disciplina Financiera'!A3</f>
        <v>Correspondiente del 01 de enero al 30 de junio de 2026</v>
      </c>
      <c r="C3" s="133"/>
      <c r="D3" s="133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179</v>
      </c>
    </row>
    <row r="8" spans="1:6" x14ac:dyDescent="0.2">
      <c r="B8" s="45"/>
    </row>
    <row r="9" spans="1:6" x14ac:dyDescent="0.2">
      <c r="A9" s="42"/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6aa8a68a-ab09-4ac8-a697-fdce915bc567"/>
    <ds:schemaRef ds:uri="0c865bf4-0f22-4e4d-b041-7b0c1657e5a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  <vt:lpstr>'NDF-01'!Títulos_a_imprimir</vt:lpstr>
      <vt:lpstr>'NDF-02'!Títulos_a_imprimir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Jonathan Edmundo Contreras Veloz</cp:lastModifiedBy>
  <cp:revision/>
  <cp:lastPrinted>2026-07-29T23:26:18Z</cp:lastPrinted>
  <dcterms:created xsi:type="dcterms:W3CDTF">2024-03-15T21:50:03Z</dcterms:created>
  <dcterms:modified xsi:type="dcterms:W3CDTF">2026-07-29T23:27:25Z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